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NTROL DE GESTION\PÚBLICO\RECAUDACIÓN DE PEAJES\ESTADÍSTICOS DE TRÁNSITO\"/>
    </mc:Choice>
  </mc:AlternateContent>
  <xr:revisionPtr revIDLastSave="0" documentId="13_ncr:1_{D18A5C12-E897-47E2-96F5-F0BF4BF0CDA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3 " sheetId="3" r:id="rId1"/>
    <sheet name="Detalle por mes" sheetId="1" r:id="rId2"/>
  </sheets>
  <definedNames>
    <definedName name="_xlnm.Print_Area" localSheetId="0">'2023 '!$A$1:$U$8</definedName>
    <definedName name="_xlnm.Print_Area" localSheetId="1">'Detalle por mes'!$A$3:$U$8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4" i="1" l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C214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C197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C180" i="1"/>
  <c r="U179" i="1"/>
  <c r="U178" i="1"/>
  <c r="U177" i="1"/>
  <c r="Q10" i="3"/>
  <c r="R10" i="3"/>
  <c r="Q11" i="3"/>
  <c r="R11" i="3"/>
  <c r="Q12" i="3"/>
  <c r="R12" i="3"/>
  <c r="Q13" i="3"/>
  <c r="R13" i="3"/>
  <c r="Q14" i="3"/>
  <c r="R14" i="3"/>
  <c r="Q15" i="3"/>
  <c r="R15" i="3"/>
  <c r="Q16" i="3"/>
  <c r="R16" i="3"/>
  <c r="Q17" i="3"/>
  <c r="R17" i="3"/>
  <c r="Q18" i="3"/>
  <c r="R18" i="3"/>
  <c r="Q19" i="3"/>
  <c r="R19" i="3"/>
  <c r="Q20" i="3"/>
  <c r="R20" i="3"/>
  <c r="Q21" i="3"/>
  <c r="R21" i="3"/>
  <c r="Q22" i="3"/>
  <c r="R22" i="3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U162" i="1"/>
  <c r="U161" i="1"/>
  <c r="U160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U145" i="1"/>
  <c r="U144" i="1"/>
  <c r="U143" i="1"/>
  <c r="Q27" i="1"/>
  <c r="R27" i="1"/>
  <c r="Q44" i="1"/>
  <c r="R44" i="1"/>
  <c r="Q61" i="1"/>
  <c r="R61" i="1"/>
  <c r="Q78" i="1"/>
  <c r="R78" i="1"/>
  <c r="Q95" i="1"/>
  <c r="R95" i="1"/>
  <c r="Q129" i="1"/>
  <c r="R129" i="1"/>
  <c r="Q112" i="1"/>
  <c r="R112" i="1"/>
  <c r="U127" i="1"/>
  <c r="U128" i="1"/>
  <c r="U126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S129" i="1"/>
  <c r="T129" i="1"/>
  <c r="C129" i="1"/>
  <c r="T112" i="1"/>
  <c r="S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U111" i="1"/>
  <c r="U110" i="1"/>
  <c r="U109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S95" i="1"/>
  <c r="T95" i="1"/>
  <c r="C95" i="1"/>
  <c r="U94" i="1"/>
  <c r="U93" i="1"/>
  <c r="U92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S78" i="1"/>
  <c r="T78" i="1"/>
  <c r="C78" i="1"/>
  <c r="U77" i="1"/>
  <c r="U76" i="1"/>
  <c r="U75" i="1"/>
  <c r="U60" i="1"/>
  <c r="U26" i="1"/>
  <c r="U25" i="1"/>
  <c r="U24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S61" i="1"/>
  <c r="T61" i="1"/>
  <c r="C61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S44" i="1"/>
  <c r="T44" i="1"/>
  <c r="C44" i="1"/>
  <c r="U59" i="1"/>
  <c r="U58" i="1"/>
  <c r="U42" i="1"/>
  <c r="U43" i="1"/>
  <c r="U41" i="1"/>
  <c r="U180" i="1" l="1"/>
  <c r="R215" i="1"/>
  <c r="U163" i="1"/>
  <c r="Q215" i="1"/>
  <c r="Q9" i="3"/>
  <c r="R9" i="3"/>
  <c r="U146" i="1"/>
  <c r="U129" i="1"/>
  <c r="U95" i="1"/>
  <c r="U112" i="1"/>
  <c r="U78" i="1"/>
  <c r="U61" i="1"/>
  <c r="U44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S27" i="1"/>
  <c r="T27" i="1"/>
  <c r="U27" i="1"/>
  <c r="C27" i="1"/>
  <c r="Q23" i="3" l="1"/>
  <c r="R23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S10" i="3"/>
  <c r="T10" i="3"/>
  <c r="U10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S11" i="3"/>
  <c r="T11" i="3"/>
  <c r="U11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S12" i="3"/>
  <c r="T12" i="3"/>
  <c r="U12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S13" i="3"/>
  <c r="T13" i="3"/>
  <c r="U13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S14" i="3"/>
  <c r="T14" i="3"/>
  <c r="U14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S15" i="3"/>
  <c r="T15" i="3"/>
  <c r="U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S16" i="3"/>
  <c r="T16" i="3"/>
  <c r="U16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S17" i="3"/>
  <c r="T17" i="3"/>
  <c r="U17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S18" i="3"/>
  <c r="T18" i="3"/>
  <c r="U18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S19" i="3"/>
  <c r="T19" i="3"/>
  <c r="U19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S20" i="3"/>
  <c r="T20" i="3"/>
  <c r="U20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S21" i="3"/>
  <c r="T21" i="3"/>
  <c r="U21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S22" i="3"/>
  <c r="T22" i="3"/>
  <c r="U22" i="3"/>
  <c r="C11" i="3"/>
  <c r="C12" i="3"/>
  <c r="C13" i="3"/>
  <c r="C14" i="3"/>
  <c r="C15" i="3"/>
  <c r="C16" i="3"/>
  <c r="C17" i="3"/>
  <c r="C18" i="3"/>
  <c r="C19" i="3"/>
  <c r="C20" i="3"/>
  <c r="C21" i="3"/>
  <c r="C22" i="3"/>
  <c r="C10" i="3"/>
  <c r="S9" i="3" l="1"/>
  <c r="U9" i="3"/>
  <c r="T9" i="3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S215" i="1"/>
  <c r="T23" i="3" l="1"/>
  <c r="U23" i="3"/>
  <c r="S23" i="3"/>
  <c r="T215" i="1"/>
  <c r="U215" i="1" l="1"/>
  <c r="H9" i="3" l="1"/>
  <c r="F9" i="3"/>
  <c r="P9" i="3"/>
  <c r="L9" i="3"/>
  <c r="M9" i="3"/>
  <c r="D9" i="3"/>
  <c r="O9" i="3"/>
  <c r="K9" i="3"/>
  <c r="I9" i="3"/>
  <c r="N9" i="3"/>
  <c r="J9" i="3"/>
  <c r="G9" i="3"/>
  <c r="C9" i="3"/>
  <c r="E9" i="3"/>
  <c r="K23" i="3" l="1"/>
  <c r="O23" i="3"/>
  <c r="D23" i="3"/>
  <c r="M23" i="3"/>
  <c r="E23" i="3"/>
  <c r="G23" i="3"/>
  <c r="J23" i="3"/>
  <c r="F23" i="3"/>
  <c r="C23" i="3"/>
  <c r="L23" i="3"/>
  <c r="P23" i="3"/>
  <c r="N23" i="3"/>
  <c r="I23" i="3"/>
  <c r="H23" i="3"/>
</calcChain>
</file>

<file path=xl/sharedStrings.xml><?xml version="1.0" encoding="utf-8"?>
<sst xmlns="http://schemas.openxmlformats.org/spreadsheetml/2006/main" count="272" uniqueCount="60">
  <si>
    <t>Ruta 9</t>
  </si>
  <si>
    <t>CANT_CAT_1</t>
  </si>
  <si>
    <t>MONTO_CAT1</t>
  </si>
  <si>
    <t>CANT_CAT_2</t>
  </si>
  <si>
    <t>MONTO_CAT2</t>
  </si>
  <si>
    <t>CANT_CAT_3</t>
  </si>
  <si>
    <t>MONTO_CAT3</t>
  </si>
  <si>
    <t>CANT_CAT_4</t>
  </si>
  <si>
    <t>MONTO_CAT4</t>
  </si>
  <si>
    <t>CANT_CAT_5</t>
  </si>
  <si>
    <t>MONTO_CAT5</t>
  </si>
  <si>
    <t>CANT_CAT_6</t>
  </si>
  <si>
    <t>MONTO_CAT6</t>
  </si>
  <si>
    <t>CANT_CAT_7</t>
  </si>
  <si>
    <t>MONTO_CAT7</t>
  </si>
  <si>
    <t>CANT_TOTAL</t>
  </si>
  <si>
    <t>MONTO_TOTAL</t>
  </si>
  <si>
    <t>RECAUDACION SIN IVA</t>
  </si>
  <si>
    <t>Contiene los tránsitos y el monto de lo efectivamente recaudado. Es decir que no incluye exentos</t>
  </si>
  <si>
    <t>RECAUDACION PEAJES</t>
  </si>
  <si>
    <t>Consideraciones</t>
  </si>
  <si>
    <t>El monto de recaudación por categoría incluye IVA</t>
  </si>
  <si>
    <t>En la última columna se incluye el claculo de la recaudación total sin IVA</t>
  </si>
  <si>
    <t>Monto expresado en pesos uruguayos</t>
  </si>
  <si>
    <t>Cebollati</t>
  </si>
  <si>
    <t>Centenario</t>
  </si>
  <si>
    <t>Cufre</t>
  </si>
  <si>
    <t>Garzon</t>
  </si>
  <si>
    <t>La Barra</t>
  </si>
  <si>
    <t>Manuel Diaz</t>
  </si>
  <si>
    <t>Mercedes</t>
  </si>
  <si>
    <t>Pando</t>
  </si>
  <si>
    <t>Paso del Puerto</t>
  </si>
  <si>
    <t>Queguay</t>
  </si>
  <si>
    <t>Santa Lucia</t>
  </si>
  <si>
    <t>Solis</t>
  </si>
  <si>
    <t>ESTACION DE PEAJE</t>
  </si>
  <si>
    <t>AÑO 2023 - Detalle por mes</t>
  </si>
  <si>
    <t>Total Enero 2023</t>
  </si>
  <si>
    <t>Total Febrero 2023</t>
  </si>
  <si>
    <t>Total Marzo 2023</t>
  </si>
  <si>
    <t>Total Ene 2023 a Dic 2023</t>
  </si>
  <si>
    <t>Total Diciembre 2023</t>
  </si>
  <si>
    <t>Total Octubre 2023</t>
  </si>
  <si>
    <t>Total Agosto 2023</t>
  </si>
  <si>
    <t>Total Julio 2023</t>
  </si>
  <si>
    <t>Total Junio 2023</t>
  </si>
  <si>
    <t>Total Mayo 2023</t>
  </si>
  <si>
    <t>Total Abril 2023</t>
  </si>
  <si>
    <t xml:space="preserve">Total 2023 </t>
  </si>
  <si>
    <t>Total Noviembre 2023</t>
  </si>
  <si>
    <t>En la última columna se incluye el cálculo de la recaudación total sin IVA</t>
  </si>
  <si>
    <t>INFORME DE RECAUDACIÓN</t>
  </si>
  <si>
    <t>Contiene los tránsitos y el monto de lo efectivamente recaudado. Es decir que no incluye exentos y otros que no se hayan cobrado en ese mes. De SUCIVE incluye al final de cada mes el monto liquidado.</t>
  </si>
  <si>
    <t xml:space="preserve">SUCIVE </t>
  </si>
  <si>
    <t xml:space="preserve">Telepeaje en Quiebre </t>
  </si>
  <si>
    <t>Cuotas de Abono</t>
  </si>
  <si>
    <t>Suma de Cantidad Cat. 8</t>
  </si>
  <si>
    <t>Suma de Monto Cat. 8</t>
  </si>
  <si>
    <t>Total Setiembre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</si>
</sst>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10" applyNumberFormat="0" applyAlignment="0" applyProtection="0"/>
    <xf numFmtId="0" fontId="14" fillId="11" borderId="11" applyNumberFormat="0" applyAlignment="0" applyProtection="0"/>
    <xf numFmtId="0" fontId="15" fillId="11" borderId="10" applyNumberFormat="0" applyAlignment="0" applyProtection="0"/>
    <xf numFmtId="0" fontId="16" fillId="0" borderId="12" applyNumberFormat="0" applyFill="0" applyAlignment="0" applyProtection="0"/>
    <xf numFmtId="0" fontId="17" fillId="12" borderId="13" applyNumberFormat="0" applyAlignment="0" applyProtection="0"/>
    <xf numFmtId="0" fontId="18" fillId="0" borderId="0" applyNumberFormat="0" applyFill="0" applyBorder="0" applyAlignment="0" applyProtection="0"/>
    <xf numFmtId="0" fontId="3" fillId="13" borderId="14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20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0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0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0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0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0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3" borderId="0" xfId="0" applyFont="1" applyFill="1" applyAlignment="1">
      <alignment horizontal="left" vertical="center"/>
    </xf>
    <xf numFmtId="165" fontId="1" fillId="3" borderId="0" xfId="0" applyNumberFormat="1" applyFont="1" applyFill="1" applyAlignment="1">
      <alignment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vertical="center"/>
    </xf>
    <xf numFmtId="165" fontId="0" fillId="0" borderId="0" xfId="1" applyNumberFormat="1" applyFont="1" applyAlignment="1">
      <alignment vertical="center"/>
    </xf>
    <xf numFmtId="0" fontId="1" fillId="4" borderId="0" xfId="0" applyFont="1" applyFill="1" applyAlignment="1">
      <alignment horizontal="left" vertical="center"/>
    </xf>
    <xf numFmtId="165" fontId="1" fillId="4" borderId="0" xfId="1" applyNumberFormat="1" applyFont="1" applyFill="1" applyAlignment="1">
      <alignment vertical="center"/>
    </xf>
    <xf numFmtId="165" fontId="0" fillId="0" borderId="0" xfId="0" applyNumberFormat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5" fontId="1" fillId="4" borderId="0" xfId="0" applyNumberFormat="1" applyFont="1" applyFill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43" fontId="0" fillId="0" borderId="5" xfId="0" applyNumberFormat="1" applyBorder="1"/>
    <xf numFmtId="43" fontId="0" fillId="0" borderId="0" xfId="0" applyNumberFormat="1"/>
    <xf numFmtId="43" fontId="0" fillId="0" borderId="6" xfId="0" applyNumberFormat="1" applyBorder="1"/>
    <xf numFmtId="0" fontId="1" fillId="3" borderId="1" xfId="0" applyFont="1" applyFill="1" applyBorder="1" applyAlignment="1">
      <alignment horizontal="left" vertical="center"/>
    </xf>
    <xf numFmtId="165" fontId="1" fillId="3" borderId="1" xfId="1" applyNumberFormat="1" applyFont="1" applyFill="1" applyBorder="1" applyAlignment="1">
      <alignment vertical="center"/>
    </xf>
    <xf numFmtId="43" fontId="0" fillId="0" borderId="2" xfId="0" applyNumberFormat="1" applyBorder="1"/>
    <xf numFmtId="43" fontId="0" fillId="0" borderId="3" xfId="0" applyNumberFormat="1" applyBorder="1"/>
    <xf numFmtId="43" fontId="0" fillId="0" borderId="4" xfId="0" applyNumberFormat="1" applyBorder="1"/>
    <xf numFmtId="0" fontId="4" fillId="0" borderId="0" xfId="0" applyFont="1" applyAlignment="1">
      <alignment vertical="center"/>
    </xf>
    <xf numFmtId="165" fontId="1" fillId="3" borderId="1" xfId="44" applyNumberFormat="1" applyFont="1" applyFill="1" applyBorder="1" applyAlignment="1">
      <alignment vertical="center"/>
    </xf>
    <xf numFmtId="43" fontId="0" fillId="0" borderId="0" xfId="0" applyNumberFormat="1" applyAlignment="1">
      <alignment vertical="center"/>
    </xf>
  </cellXfs>
  <cellStyles count="46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2" xr:uid="{F7204DE7-6936-44FE-BF28-EC64AC656C11}"/>
    <cellStyle name="Millares 2 2" xfId="45" xr:uid="{03152DE4-9A8E-4A80-AB1D-D13F9B50CCA5}"/>
    <cellStyle name="Millares 3" xfId="44" xr:uid="{623CF491-8EC7-4426-A23F-CAA4EFF6FD46}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</xdr:rowOff>
    </xdr:from>
    <xdr:to>
      <xdr:col>1</xdr:col>
      <xdr:colOff>1295400</xdr:colOff>
      <xdr:row>3</xdr:row>
      <xdr:rowOff>21972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1FF99E24-7CF1-43E9-ABCE-DDE67EDAE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1"/>
          <a:ext cx="1304925" cy="6410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77755</xdr:colOff>
      <xdr:row>2</xdr:row>
      <xdr:rowOff>1</xdr:rowOff>
    </xdr:from>
    <xdr:to>
      <xdr:col>1</xdr:col>
      <xdr:colOff>1628775</xdr:colOff>
      <xdr:row>6</xdr:row>
      <xdr:rowOff>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D96DCC54-5D68-4628-8F7B-B53FD0AD6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1605" y="1"/>
          <a:ext cx="155102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00F1C-9523-4405-83E8-5F7D04A4D5DF}">
  <sheetPr>
    <pageSetUpPr fitToPage="1"/>
  </sheetPr>
  <dimension ref="B1:U23"/>
  <sheetViews>
    <sheetView showGridLines="0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36" sqref="D36"/>
    </sheetView>
  </sheetViews>
  <sheetFormatPr baseColWidth="10" defaultColWidth="11.42578125" defaultRowHeight="15" x14ac:dyDescent="0.25"/>
  <cols>
    <col min="1" max="1" width="4.85546875" style="1" customWidth="1"/>
    <col min="2" max="2" width="26.85546875" style="1" bestFit="1" customWidth="1"/>
    <col min="3" max="3" width="16.28515625" style="1" customWidth="1"/>
    <col min="4" max="4" width="18.85546875" style="1" bestFit="1" customWidth="1"/>
    <col min="5" max="15" width="16.28515625" style="1" customWidth="1"/>
    <col min="16" max="16" width="17.5703125" style="1" bestFit="1" customWidth="1"/>
    <col min="17" max="18" width="17.5703125" style="1" customWidth="1"/>
    <col min="19" max="19" width="16.28515625" style="1" customWidth="1"/>
    <col min="20" max="20" width="18.85546875" style="1" bestFit="1" customWidth="1"/>
    <col min="21" max="21" width="18.7109375" style="1" customWidth="1"/>
    <col min="22" max="22" width="29.5703125" style="1" customWidth="1"/>
    <col min="23" max="23" width="14.85546875" style="1" bestFit="1" customWidth="1"/>
    <col min="24" max="16384" width="11.42578125" style="1"/>
  </cols>
  <sheetData>
    <row r="1" spans="2:21" ht="18.75" x14ac:dyDescent="0.25">
      <c r="C1" s="2" t="s">
        <v>19</v>
      </c>
    </row>
    <row r="2" spans="2:21" x14ac:dyDescent="0.25">
      <c r="C2" s="18" t="s">
        <v>20</v>
      </c>
      <c r="D2" s="3"/>
      <c r="E2" s="4"/>
    </row>
    <row r="3" spans="2:21" x14ac:dyDescent="0.25">
      <c r="C3" s="5" t="s">
        <v>21</v>
      </c>
      <c r="E3" s="4"/>
    </row>
    <row r="4" spans="2:21" x14ac:dyDescent="0.25">
      <c r="C4" s="19" t="s">
        <v>18</v>
      </c>
      <c r="D4" s="3"/>
      <c r="E4" s="4"/>
    </row>
    <row r="5" spans="2:21" x14ac:dyDescent="0.25">
      <c r="C5" s="5" t="s">
        <v>22</v>
      </c>
      <c r="D5" s="3"/>
      <c r="E5" s="4"/>
    </row>
    <row r="6" spans="2:21" x14ac:dyDescent="0.25">
      <c r="C6" s="5" t="s">
        <v>23</v>
      </c>
      <c r="D6" s="3"/>
      <c r="E6" s="4"/>
    </row>
    <row r="7" spans="2:21" ht="6" customHeight="1" x14ac:dyDescent="0.25"/>
    <row r="8" spans="2:21" s="7" customFormat="1" ht="30" x14ac:dyDescent="0.25">
      <c r="B8" s="6" t="s">
        <v>36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6" t="s">
        <v>10</v>
      </c>
      <c r="M8" s="6" t="s">
        <v>11</v>
      </c>
      <c r="N8" s="6" t="s">
        <v>12</v>
      </c>
      <c r="O8" s="6" t="s">
        <v>13</v>
      </c>
      <c r="P8" s="6" t="s">
        <v>14</v>
      </c>
      <c r="Q8" s="6" t="s">
        <v>57</v>
      </c>
      <c r="R8" s="6" t="s">
        <v>58</v>
      </c>
      <c r="S8" s="6" t="s">
        <v>15</v>
      </c>
      <c r="T8" s="6" t="s">
        <v>16</v>
      </c>
      <c r="U8" s="6" t="s">
        <v>17</v>
      </c>
    </row>
    <row r="9" spans="2:21" x14ac:dyDescent="0.25">
      <c r="B9" s="8">
        <v>2023</v>
      </c>
      <c r="C9" s="9">
        <f>SUM(C10:C22)</f>
        <v>23624172</v>
      </c>
      <c r="D9" s="9">
        <f t="shared" ref="D9:U9" si="0">SUM(D10:D22)</f>
        <v>2911544547.730001</v>
      </c>
      <c r="E9" s="9">
        <f t="shared" si="0"/>
        <v>136193</v>
      </c>
      <c r="F9" s="9">
        <f t="shared" si="0"/>
        <v>14429299.35</v>
      </c>
      <c r="G9" s="9">
        <f t="shared" si="0"/>
        <v>723714</v>
      </c>
      <c r="H9" s="9">
        <f t="shared" si="0"/>
        <v>136285631.14000002</v>
      </c>
      <c r="I9" s="9">
        <f t="shared" si="0"/>
        <v>1075941</v>
      </c>
      <c r="J9" s="9">
        <f t="shared" si="0"/>
        <v>162139826.46000004</v>
      </c>
      <c r="K9" s="9">
        <f t="shared" si="0"/>
        <v>277825</v>
      </c>
      <c r="L9" s="9">
        <f t="shared" si="0"/>
        <v>49931530.619999997</v>
      </c>
      <c r="M9" s="9">
        <f t="shared" si="0"/>
        <v>33616</v>
      </c>
      <c r="N9" s="9">
        <f t="shared" si="0"/>
        <v>9303621.6000000015</v>
      </c>
      <c r="O9" s="9">
        <f t="shared" si="0"/>
        <v>2266083</v>
      </c>
      <c r="P9" s="9">
        <f t="shared" si="0"/>
        <v>829908348.59000027</v>
      </c>
      <c r="Q9" s="9">
        <f t="shared" si="0"/>
        <v>31259</v>
      </c>
      <c r="R9" s="9">
        <f t="shared" si="0"/>
        <v>14232315.640000001</v>
      </c>
      <c r="S9" s="9">
        <f t="shared" si="0"/>
        <v>28171138</v>
      </c>
      <c r="T9" s="9">
        <f t="shared" si="0"/>
        <v>4128836620.9000015</v>
      </c>
      <c r="U9" s="9">
        <f t="shared" si="0"/>
        <v>3384292312.2131147</v>
      </c>
    </row>
    <row r="10" spans="2:21" x14ac:dyDescent="0.25">
      <c r="B10" s="10" t="s">
        <v>24</v>
      </c>
      <c r="C10" s="12">
        <f>'Detalle por mes'!C11+'Detalle por mes'!C28+'Detalle por mes'!C45+'Detalle por mes'!C62+'Detalle por mes'!C79+'Detalle por mes'!C96+'Detalle por mes'!C113+'Detalle por mes'!C130+'Detalle por mes'!C147+'Detalle por mes'!C164+'Detalle por mes'!C181+'Detalle por mes'!C198</f>
        <v>339682</v>
      </c>
      <c r="D10" s="12">
        <f>'Detalle por mes'!D11+'Detalle por mes'!D28+'Detalle por mes'!D45+'Detalle por mes'!D62+'Detalle por mes'!D79+'Detalle por mes'!D96+'Detalle por mes'!D113+'Detalle por mes'!D130+'Detalle por mes'!D147+'Detalle por mes'!D164+'Detalle por mes'!D181+'Detalle por mes'!D198</f>
        <v>43591998.149999984</v>
      </c>
      <c r="E10" s="12">
        <f>'Detalle por mes'!E11+'Detalle por mes'!E28+'Detalle por mes'!E45+'Detalle por mes'!E62+'Detalle por mes'!E79+'Detalle por mes'!E96+'Detalle por mes'!E113+'Detalle por mes'!E130+'Detalle por mes'!E147+'Detalle por mes'!E164+'Detalle por mes'!E181+'Detalle por mes'!E198</f>
        <v>2507</v>
      </c>
      <c r="F10" s="12">
        <f>'Detalle por mes'!F11+'Detalle por mes'!F28+'Detalle por mes'!F45+'Detalle por mes'!F62+'Detalle por mes'!F79+'Detalle por mes'!F96+'Detalle por mes'!F113+'Detalle por mes'!F130+'Detalle por mes'!F147+'Detalle por mes'!F164+'Detalle por mes'!F181+'Detalle por mes'!F198</f>
        <v>322870.04999999987</v>
      </c>
      <c r="G10" s="12">
        <f>'Detalle por mes'!G11+'Detalle por mes'!G28+'Detalle por mes'!G45+'Detalle por mes'!G62+'Detalle por mes'!G79+'Detalle por mes'!G96+'Detalle por mes'!G113+'Detalle por mes'!G130+'Detalle por mes'!G147+'Detalle por mes'!G164+'Detalle por mes'!G181+'Detalle por mes'!G198</f>
        <v>17226</v>
      </c>
      <c r="H10" s="12">
        <f>'Detalle por mes'!H11+'Detalle por mes'!H28+'Detalle por mes'!H45+'Detalle por mes'!H62+'Detalle por mes'!H79+'Detalle por mes'!H96+'Detalle por mes'!H113+'Detalle por mes'!H130+'Detalle por mes'!H147+'Detalle por mes'!H164+'Detalle por mes'!H181+'Detalle por mes'!H198</f>
        <v>3259458.66</v>
      </c>
      <c r="I10" s="12">
        <f>'Detalle por mes'!I11+'Detalle por mes'!I28+'Detalle por mes'!I45+'Detalle por mes'!I62+'Detalle por mes'!I79+'Detalle por mes'!I96+'Detalle por mes'!I113+'Detalle por mes'!I130+'Detalle por mes'!I147+'Detalle por mes'!I164+'Detalle por mes'!I181+'Detalle por mes'!I198</f>
        <v>21561</v>
      </c>
      <c r="J10" s="12">
        <f>'Detalle por mes'!J11+'Detalle por mes'!J28+'Detalle por mes'!J45+'Detalle por mes'!J62+'Detalle por mes'!J79+'Detalle por mes'!J96+'Detalle por mes'!J113+'Detalle por mes'!J130+'Detalle por mes'!J147+'Detalle por mes'!J164+'Detalle por mes'!J181+'Detalle por mes'!J198</f>
        <v>3901492.0500000003</v>
      </c>
      <c r="K10" s="12">
        <f>'Detalle por mes'!K11+'Detalle por mes'!K28+'Detalle por mes'!K45+'Detalle por mes'!K62+'Detalle por mes'!K79+'Detalle por mes'!K96+'Detalle por mes'!K113+'Detalle por mes'!K130+'Detalle por mes'!K147+'Detalle por mes'!K164+'Detalle por mes'!K181+'Detalle por mes'!K198</f>
        <v>8158</v>
      </c>
      <c r="L10" s="12">
        <f>'Detalle por mes'!L11+'Detalle por mes'!L28+'Detalle por mes'!L45+'Detalle por mes'!L62+'Detalle por mes'!L79+'Detalle por mes'!L96+'Detalle por mes'!L113+'Detalle por mes'!L130+'Detalle por mes'!L147+'Detalle por mes'!L164+'Detalle por mes'!L181+'Detalle por mes'!L198</f>
        <v>1533834.0000000005</v>
      </c>
      <c r="M10" s="12">
        <f>'Detalle por mes'!M11+'Detalle por mes'!M28+'Detalle por mes'!M45+'Detalle por mes'!M62+'Detalle por mes'!M79+'Detalle por mes'!M96+'Detalle por mes'!M113+'Detalle por mes'!M130+'Detalle por mes'!M147+'Detalle por mes'!M164+'Detalle por mes'!M181+'Detalle por mes'!M198</f>
        <v>1606</v>
      </c>
      <c r="N10" s="12">
        <f>'Detalle por mes'!N11+'Detalle por mes'!N28+'Detalle por mes'!N45+'Detalle por mes'!N62+'Detalle por mes'!N79+'Detalle por mes'!N96+'Detalle por mes'!N113+'Detalle por mes'!N130+'Detalle por mes'!N147+'Detalle por mes'!N164+'Detalle por mes'!N181+'Detalle por mes'!N198</f>
        <v>456730.79000000021</v>
      </c>
      <c r="O10" s="12">
        <f>'Detalle por mes'!O11+'Detalle por mes'!O28+'Detalle por mes'!O45+'Detalle por mes'!O62+'Detalle por mes'!O79+'Detalle por mes'!O96+'Detalle por mes'!O113+'Detalle por mes'!O130+'Detalle por mes'!O147+'Detalle por mes'!O164+'Detalle por mes'!O181+'Detalle por mes'!O198</f>
        <v>156989</v>
      </c>
      <c r="P10" s="12">
        <f>'Detalle por mes'!P11+'Detalle por mes'!P28+'Detalle por mes'!P45+'Detalle por mes'!P62+'Detalle por mes'!P79+'Detalle por mes'!P96+'Detalle por mes'!P113+'Detalle por mes'!P130+'Detalle por mes'!P147+'Detalle por mes'!P164+'Detalle por mes'!P181+'Detalle por mes'!P198</f>
        <v>59170937.610000007</v>
      </c>
      <c r="Q10" s="12">
        <f>'Detalle por mes'!Q11+'Detalle por mes'!Q28+'Detalle por mes'!Q45+'Detalle por mes'!Q62+'Detalle por mes'!Q79+'Detalle por mes'!Q96+'Detalle por mes'!Q113+'Detalle por mes'!Q130+'Detalle por mes'!Q147+'Detalle por mes'!Q164+'Detalle por mes'!Q181+'Detalle por mes'!Q198</f>
        <v>0</v>
      </c>
      <c r="R10" s="12">
        <f>'Detalle por mes'!R11+'Detalle por mes'!R28+'Detalle por mes'!R45+'Detalle por mes'!R62+'Detalle por mes'!R79+'Detalle por mes'!R96+'Detalle por mes'!R113+'Detalle por mes'!R130+'Detalle por mes'!R147+'Detalle por mes'!R164+'Detalle por mes'!R181+'Detalle por mes'!R198</f>
        <v>0</v>
      </c>
      <c r="S10" s="12">
        <f>'Detalle por mes'!S11+'Detalle por mes'!S28+'Detalle por mes'!S45+'Detalle por mes'!S62+'Detalle por mes'!S79+'Detalle por mes'!S96+'Detalle por mes'!S113+'Detalle por mes'!S130+'Detalle por mes'!S147+'Detalle por mes'!S164+'Detalle por mes'!S181+'Detalle por mes'!S198</f>
        <v>547729</v>
      </c>
      <c r="T10" s="12">
        <f>'Detalle por mes'!T11+'Detalle por mes'!T28+'Detalle por mes'!T45+'Detalle por mes'!T62+'Detalle por mes'!T79+'Detalle por mes'!T96+'Detalle por mes'!T113+'Detalle por mes'!T130+'Detalle por mes'!T147+'Detalle por mes'!T164+'Detalle por mes'!T181+'Detalle por mes'!T198</f>
        <v>112237321.30999996</v>
      </c>
      <c r="U10" s="12">
        <f>'Detalle por mes'!U11+'Detalle por mes'!U28+'Detalle por mes'!U45+'Detalle por mes'!U62+'Detalle por mes'!U79+'Detalle por mes'!U96+'Detalle por mes'!U113+'Detalle por mes'!U130+'Detalle por mes'!U147+'Detalle por mes'!U164+'Detalle por mes'!U181+'Detalle por mes'!U198</f>
        <v>91997804.352459028</v>
      </c>
    </row>
    <row r="11" spans="2:21" x14ac:dyDescent="0.25">
      <c r="B11" s="10" t="s">
        <v>25</v>
      </c>
      <c r="C11" s="12">
        <f>'Detalle por mes'!C12+'Detalle por mes'!C29+'Detalle por mes'!C46+'Detalle por mes'!C63+'Detalle por mes'!C80+'Detalle por mes'!C97+'Detalle por mes'!C114+'Detalle por mes'!C131+'Detalle por mes'!C148+'Detalle por mes'!C165+'Detalle por mes'!C182+'Detalle por mes'!C199</f>
        <v>591950</v>
      </c>
      <c r="D11" s="12">
        <f>'Detalle por mes'!D12+'Detalle por mes'!D29+'Detalle por mes'!D46+'Detalle por mes'!D63+'Detalle por mes'!D80+'Detalle por mes'!D97+'Detalle por mes'!D114+'Detalle por mes'!D131+'Detalle por mes'!D148+'Detalle por mes'!D165+'Detalle por mes'!D182+'Detalle por mes'!D199</f>
        <v>69932625.299999967</v>
      </c>
      <c r="E11" s="12">
        <f>'Detalle por mes'!E12+'Detalle por mes'!E29+'Detalle por mes'!E46+'Detalle por mes'!E63+'Detalle por mes'!E80+'Detalle por mes'!E97+'Detalle por mes'!E114+'Detalle por mes'!E131+'Detalle por mes'!E148+'Detalle por mes'!E165+'Detalle por mes'!E182+'Detalle por mes'!E199</f>
        <v>28056</v>
      </c>
      <c r="F11" s="12">
        <f>'Detalle por mes'!F12+'Detalle por mes'!F29+'Detalle por mes'!F46+'Detalle por mes'!F63+'Detalle por mes'!F80+'Detalle por mes'!F97+'Detalle por mes'!F114+'Detalle por mes'!F131+'Detalle por mes'!F148+'Detalle por mes'!F165+'Detalle por mes'!F182+'Detalle por mes'!F199</f>
        <v>1826167.4300000004</v>
      </c>
      <c r="G11" s="12">
        <f>'Detalle por mes'!G12+'Detalle por mes'!G29+'Detalle por mes'!G46+'Detalle por mes'!G63+'Detalle por mes'!G80+'Detalle por mes'!G97+'Detalle por mes'!G114+'Detalle por mes'!G131+'Detalle por mes'!G148+'Detalle por mes'!G165+'Detalle por mes'!G182+'Detalle por mes'!G199</f>
        <v>25875</v>
      </c>
      <c r="H11" s="12">
        <f>'Detalle por mes'!H12+'Detalle por mes'!H29+'Detalle por mes'!H46+'Detalle por mes'!H63+'Detalle por mes'!H80+'Detalle por mes'!H97+'Detalle por mes'!H114+'Detalle por mes'!H131+'Detalle por mes'!H148+'Detalle por mes'!H165+'Detalle por mes'!H182+'Detalle por mes'!H199</f>
        <v>4716317.620000001</v>
      </c>
      <c r="I11" s="12">
        <f>'Detalle por mes'!I12+'Detalle por mes'!I29+'Detalle por mes'!I46+'Detalle por mes'!I63+'Detalle por mes'!I80+'Detalle por mes'!I97+'Detalle por mes'!I114+'Detalle por mes'!I131+'Detalle por mes'!I148+'Detalle por mes'!I165+'Detalle por mes'!I182+'Detalle por mes'!I199</f>
        <v>51310</v>
      </c>
      <c r="J11" s="12">
        <f>'Detalle por mes'!J12+'Detalle por mes'!J29+'Detalle por mes'!J46+'Detalle por mes'!J63+'Detalle por mes'!J80+'Detalle por mes'!J97+'Detalle por mes'!J114+'Detalle por mes'!J131+'Detalle por mes'!J148+'Detalle por mes'!J165+'Detalle por mes'!J182+'Detalle por mes'!J199</f>
        <v>7325470.8399999999</v>
      </c>
      <c r="K11" s="12">
        <f>'Detalle por mes'!K12+'Detalle por mes'!K29+'Detalle por mes'!K46+'Detalle por mes'!K63+'Detalle por mes'!K80+'Detalle por mes'!K97+'Detalle por mes'!K114+'Detalle por mes'!K131+'Detalle por mes'!K148+'Detalle por mes'!K165+'Detalle por mes'!K182+'Detalle por mes'!K199</f>
        <v>13367</v>
      </c>
      <c r="L11" s="12">
        <f>'Detalle por mes'!L12+'Detalle por mes'!L29+'Detalle por mes'!L46+'Detalle por mes'!L63+'Detalle por mes'!L80+'Detalle por mes'!L97+'Detalle por mes'!L114+'Detalle por mes'!L131+'Detalle por mes'!L148+'Detalle por mes'!L165+'Detalle por mes'!L182+'Detalle por mes'!L199</f>
        <v>2480236.13</v>
      </c>
      <c r="M11" s="12">
        <f>'Detalle por mes'!M12+'Detalle por mes'!M29+'Detalle por mes'!M46+'Detalle por mes'!M63+'Detalle por mes'!M80+'Detalle por mes'!M97+'Detalle por mes'!M114+'Detalle por mes'!M131+'Detalle por mes'!M148+'Detalle por mes'!M165+'Detalle por mes'!M182+'Detalle por mes'!M199</f>
        <v>1269</v>
      </c>
      <c r="N11" s="12">
        <f>'Detalle por mes'!N12+'Detalle por mes'!N29+'Detalle por mes'!N46+'Detalle por mes'!N63+'Detalle por mes'!N80+'Detalle por mes'!N97+'Detalle por mes'!N114+'Detalle por mes'!N131+'Detalle por mes'!N148+'Detalle por mes'!N165+'Detalle por mes'!N182+'Detalle por mes'!N199</f>
        <v>359806.00000000012</v>
      </c>
      <c r="O11" s="12">
        <f>'Detalle por mes'!O12+'Detalle por mes'!O29+'Detalle por mes'!O46+'Detalle por mes'!O63+'Detalle por mes'!O80+'Detalle por mes'!O97+'Detalle por mes'!O114+'Detalle por mes'!O131+'Detalle por mes'!O148+'Detalle por mes'!O165+'Detalle por mes'!O182+'Detalle por mes'!O199</f>
        <v>274348</v>
      </c>
      <c r="P11" s="12">
        <f>'Detalle por mes'!P12+'Detalle por mes'!P29+'Detalle por mes'!P46+'Detalle por mes'!P63+'Detalle por mes'!P80+'Detalle por mes'!P97+'Detalle por mes'!P114+'Detalle por mes'!P131+'Detalle por mes'!P148+'Detalle por mes'!P165+'Detalle por mes'!P182+'Detalle por mes'!P199</f>
        <v>96814215.37000002</v>
      </c>
      <c r="Q11" s="12">
        <f>'Detalle por mes'!Q12+'Detalle por mes'!Q29+'Detalle por mes'!Q46+'Detalle por mes'!Q63+'Detalle por mes'!Q80+'Detalle por mes'!Q97+'Detalle por mes'!Q114+'Detalle por mes'!Q131+'Detalle por mes'!Q148+'Detalle por mes'!Q165+'Detalle por mes'!Q182+'Detalle por mes'!Q199</f>
        <v>19594</v>
      </c>
      <c r="R11" s="12">
        <f>'Detalle por mes'!R12+'Detalle por mes'!R29+'Detalle por mes'!R46+'Detalle por mes'!R63+'Detalle por mes'!R80+'Detalle por mes'!R97+'Detalle por mes'!R114+'Detalle por mes'!R131+'Detalle por mes'!R148+'Detalle por mes'!R165+'Detalle por mes'!R182+'Detalle por mes'!R199</f>
        <v>9039852.9399999995</v>
      </c>
      <c r="S11" s="12">
        <f>'Detalle por mes'!S12+'Detalle por mes'!S29+'Detalle por mes'!S46+'Detalle por mes'!S63+'Detalle por mes'!S80+'Detalle por mes'!S97+'Detalle por mes'!S114+'Detalle por mes'!S131+'Detalle por mes'!S148+'Detalle por mes'!S165+'Detalle por mes'!S182+'Detalle por mes'!S199</f>
        <v>1007229</v>
      </c>
      <c r="T11" s="12">
        <f>'Detalle por mes'!T12+'Detalle por mes'!T29+'Detalle por mes'!T46+'Detalle por mes'!T63+'Detalle por mes'!T80+'Detalle por mes'!T97+'Detalle por mes'!T114+'Detalle por mes'!T131+'Detalle por mes'!T148+'Detalle por mes'!T165+'Detalle por mes'!T182+'Detalle por mes'!T199</f>
        <v>193142699.33000007</v>
      </c>
      <c r="U11" s="12">
        <f>'Detalle por mes'!U12+'Detalle por mes'!U29+'Detalle por mes'!U46+'Detalle por mes'!U63+'Detalle por mes'!U80+'Detalle por mes'!U97+'Detalle por mes'!U114+'Detalle por mes'!U131+'Detalle por mes'!U148+'Detalle por mes'!U165+'Detalle por mes'!U182+'Detalle por mes'!U199</f>
        <v>158313687.97540984</v>
      </c>
    </row>
    <row r="12" spans="2:21" x14ac:dyDescent="0.25">
      <c r="B12" s="10" t="s">
        <v>26</v>
      </c>
      <c r="C12" s="12">
        <f>'Detalle por mes'!C13+'Detalle por mes'!C30+'Detalle por mes'!C47+'Detalle por mes'!C64+'Detalle por mes'!C81+'Detalle por mes'!C98+'Detalle por mes'!C115+'Detalle por mes'!C132+'Detalle por mes'!C149+'Detalle por mes'!C166+'Detalle por mes'!C183+'Detalle por mes'!C200</f>
        <v>1395770</v>
      </c>
      <c r="D12" s="12">
        <f>'Detalle por mes'!D13+'Detalle por mes'!D30+'Detalle por mes'!D47+'Detalle por mes'!D64+'Detalle por mes'!D81+'Detalle por mes'!D98+'Detalle por mes'!D115+'Detalle por mes'!D132+'Detalle por mes'!D149+'Detalle por mes'!D166+'Detalle por mes'!D183+'Detalle por mes'!D200</f>
        <v>177668731.53999999</v>
      </c>
      <c r="E12" s="12">
        <f>'Detalle por mes'!E13+'Detalle por mes'!E30+'Detalle por mes'!E47+'Detalle por mes'!E64+'Detalle por mes'!E81+'Detalle por mes'!E98+'Detalle por mes'!E115+'Detalle por mes'!E132+'Detalle por mes'!E149+'Detalle por mes'!E166+'Detalle por mes'!E183+'Detalle por mes'!E200</f>
        <v>10161</v>
      </c>
      <c r="F12" s="12">
        <f>'Detalle por mes'!F13+'Detalle por mes'!F30+'Detalle por mes'!F47+'Detalle por mes'!F64+'Detalle por mes'!F81+'Detalle por mes'!F98+'Detalle por mes'!F115+'Detalle por mes'!F132+'Detalle por mes'!F149+'Detalle por mes'!F166+'Detalle por mes'!F183+'Detalle por mes'!F200</f>
        <v>1237655.97</v>
      </c>
      <c r="G12" s="12">
        <f>'Detalle por mes'!G13+'Detalle por mes'!G30+'Detalle por mes'!G47+'Detalle por mes'!G64+'Detalle por mes'!G81+'Detalle por mes'!G98+'Detalle por mes'!G115+'Detalle por mes'!G132+'Detalle por mes'!G149+'Detalle por mes'!G166+'Detalle por mes'!G183+'Detalle por mes'!G200</f>
        <v>55002</v>
      </c>
      <c r="H12" s="12">
        <f>'Detalle por mes'!H13+'Detalle por mes'!H30+'Detalle por mes'!H47+'Detalle por mes'!H64+'Detalle por mes'!H81+'Detalle por mes'!H98+'Detalle por mes'!H115+'Detalle por mes'!H132+'Detalle por mes'!H149+'Detalle por mes'!H166+'Detalle por mes'!H183+'Detalle por mes'!H200</f>
        <v>9926042.4600000028</v>
      </c>
      <c r="I12" s="12">
        <f>'Detalle por mes'!I13+'Detalle por mes'!I30+'Detalle por mes'!I47+'Detalle por mes'!I64+'Detalle por mes'!I81+'Detalle por mes'!I98+'Detalle por mes'!I115+'Detalle por mes'!I132+'Detalle por mes'!I149+'Detalle por mes'!I166+'Detalle por mes'!I183+'Detalle por mes'!I200</f>
        <v>94285</v>
      </c>
      <c r="J12" s="12">
        <f>'Detalle por mes'!J13+'Detalle por mes'!J30+'Detalle por mes'!J47+'Detalle por mes'!J64+'Detalle por mes'!J81+'Detalle por mes'!J98+'Detalle por mes'!J115+'Detalle por mes'!J132+'Detalle por mes'!J149+'Detalle por mes'!J166+'Detalle por mes'!J183+'Detalle por mes'!J200</f>
        <v>17275093.479999993</v>
      </c>
      <c r="K12" s="12">
        <f>'Detalle por mes'!K13+'Detalle por mes'!K30+'Detalle por mes'!K47+'Detalle por mes'!K64+'Detalle por mes'!K81+'Detalle por mes'!K98+'Detalle por mes'!K115+'Detalle por mes'!K132+'Detalle por mes'!K149+'Detalle por mes'!K166+'Detalle por mes'!K183+'Detalle por mes'!K200</f>
        <v>26927</v>
      </c>
      <c r="L12" s="12">
        <f>'Detalle por mes'!L13+'Detalle por mes'!L30+'Detalle por mes'!L47+'Detalle por mes'!L64+'Detalle por mes'!L81+'Detalle por mes'!L98+'Detalle por mes'!L115+'Detalle por mes'!L132+'Detalle por mes'!L149+'Detalle por mes'!L166+'Detalle por mes'!L183+'Detalle por mes'!L200</f>
        <v>4535322.1999999993</v>
      </c>
      <c r="M12" s="12">
        <f>'Detalle por mes'!M13+'Detalle por mes'!M30+'Detalle por mes'!M47+'Detalle por mes'!M64+'Detalle por mes'!M81+'Detalle por mes'!M98+'Detalle por mes'!M115+'Detalle por mes'!M132+'Detalle por mes'!M149+'Detalle por mes'!M166+'Detalle por mes'!M183+'Detalle por mes'!M200</f>
        <v>3493</v>
      </c>
      <c r="N12" s="12">
        <f>'Detalle por mes'!N13+'Detalle por mes'!N30+'Detalle por mes'!N47+'Detalle por mes'!N64+'Detalle por mes'!N81+'Detalle por mes'!N98+'Detalle por mes'!N115+'Detalle por mes'!N132+'Detalle por mes'!N149+'Detalle por mes'!N166+'Detalle por mes'!N183+'Detalle por mes'!N200</f>
        <v>899216</v>
      </c>
      <c r="O12" s="12">
        <f>'Detalle por mes'!O13+'Detalle por mes'!O30+'Detalle por mes'!O47+'Detalle por mes'!O64+'Detalle por mes'!O81+'Detalle por mes'!O98+'Detalle por mes'!O115+'Detalle por mes'!O132+'Detalle por mes'!O149+'Detalle por mes'!O166+'Detalle por mes'!O183+'Detalle por mes'!O200</f>
        <v>153187</v>
      </c>
      <c r="P12" s="12">
        <f>'Detalle por mes'!P13+'Detalle por mes'!P30+'Detalle por mes'!P47+'Detalle por mes'!P64+'Detalle por mes'!P81+'Detalle por mes'!P98+'Detalle por mes'!P115+'Detalle por mes'!P132+'Detalle por mes'!P149+'Detalle por mes'!P166+'Detalle por mes'!P183+'Detalle por mes'!P200</f>
        <v>55169097.270000011</v>
      </c>
      <c r="Q12" s="12">
        <f>'Detalle por mes'!Q13+'Detalle por mes'!Q30+'Detalle por mes'!Q47+'Detalle por mes'!Q64+'Detalle por mes'!Q81+'Detalle por mes'!Q98+'Detalle por mes'!Q115+'Detalle por mes'!Q132+'Detalle por mes'!Q149+'Detalle por mes'!Q166+'Detalle por mes'!Q183+'Detalle por mes'!Q200</f>
        <v>0</v>
      </c>
      <c r="R12" s="12">
        <f>'Detalle por mes'!R13+'Detalle por mes'!R30+'Detalle por mes'!R47+'Detalle por mes'!R64+'Detalle por mes'!R81+'Detalle por mes'!R98+'Detalle por mes'!R115+'Detalle por mes'!R132+'Detalle por mes'!R149+'Detalle por mes'!R166+'Detalle por mes'!R183+'Detalle por mes'!R200</f>
        <v>0</v>
      </c>
      <c r="S12" s="12">
        <f>'Detalle por mes'!S13+'Detalle por mes'!S30+'Detalle por mes'!S47+'Detalle por mes'!S64+'Detalle por mes'!S81+'Detalle por mes'!S98+'Detalle por mes'!S115+'Detalle por mes'!S132+'Detalle por mes'!S149+'Detalle por mes'!S166+'Detalle por mes'!S183+'Detalle por mes'!S200</f>
        <v>1738825</v>
      </c>
      <c r="T12" s="12">
        <f>'Detalle por mes'!T13+'Detalle por mes'!T30+'Detalle por mes'!T47+'Detalle por mes'!T64+'Detalle por mes'!T81+'Detalle por mes'!T98+'Detalle por mes'!T115+'Detalle por mes'!T132+'Detalle por mes'!T149+'Detalle por mes'!T166+'Detalle por mes'!T183+'Detalle por mes'!T200</f>
        <v>266711158.92000005</v>
      </c>
      <c r="U12" s="12">
        <f>'Detalle por mes'!U13+'Detalle por mes'!U30+'Detalle por mes'!U47+'Detalle por mes'!U64+'Detalle por mes'!U81+'Detalle por mes'!U98+'Detalle por mes'!U115+'Detalle por mes'!U132+'Detalle por mes'!U149+'Detalle por mes'!U166+'Detalle por mes'!U183+'Detalle por mes'!U200</f>
        <v>218615704.03278688</v>
      </c>
    </row>
    <row r="13" spans="2:21" x14ac:dyDescent="0.25">
      <c r="B13" s="10" t="s">
        <v>27</v>
      </c>
      <c r="C13" s="12">
        <f>'Detalle por mes'!C14+'Detalle por mes'!C31+'Detalle por mes'!C48+'Detalle por mes'!C65+'Detalle por mes'!C82+'Detalle por mes'!C99+'Detalle por mes'!C116+'Detalle por mes'!C133+'Detalle por mes'!C150+'Detalle por mes'!C167+'Detalle por mes'!C184+'Detalle por mes'!C201</f>
        <v>971862</v>
      </c>
      <c r="D13" s="12">
        <f>'Detalle por mes'!D14+'Detalle por mes'!D31+'Detalle por mes'!D48+'Detalle por mes'!D65+'Detalle por mes'!D82+'Detalle por mes'!D99+'Detalle por mes'!D116+'Detalle por mes'!D133+'Detalle por mes'!D150+'Detalle por mes'!D167+'Detalle por mes'!D184+'Detalle por mes'!D201</f>
        <v>124301688.24999997</v>
      </c>
      <c r="E13" s="12">
        <f>'Detalle por mes'!E14+'Detalle por mes'!E31+'Detalle por mes'!E48+'Detalle por mes'!E65+'Detalle por mes'!E82+'Detalle por mes'!E99+'Detalle por mes'!E116+'Detalle por mes'!E133+'Detalle por mes'!E150+'Detalle por mes'!E167+'Detalle por mes'!E184+'Detalle por mes'!E201</f>
        <v>2564</v>
      </c>
      <c r="F13" s="12">
        <f>'Detalle por mes'!F14+'Detalle por mes'!F31+'Detalle por mes'!F48+'Detalle por mes'!F65+'Detalle por mes'!F82+'Detalle por mes'!F99+'Detalle por mes'!F116+'Detalle por mes'!F133+'Detalle por mes'!F150+'Detalle por mes'!F167+'Detalle por mes'!F184+'Detalle por mes'!F201</f>
        <v>328811.24999999988</v>
      </c>
      <c r="G13" s="12">
        <f>'Detalle por mes'!G14+'Detalle por mes'!G31+'Detalle por mes'!G48+'Detalle por mes'!G65+'Detalle por mes'!G82+'Detalle por mes'!G99+'Detalle por mes'!G116+'Detalle por mes'!G133+'Detalle por mes'!G150+'Detalle por mes'!G167+'Detalle por mes'!G184+'Detalle por mes'!G201</f>
        <v>28526</v>
      </c>
      <c r="H13" s="12">
        <f>'Detalle por mes'!H14+'Detalle por mes'!H31+'Detalle por mes'!H48+'Detalle por mes'!H65+'Detalle por mes'!H82+'Detalle por mes'!H99+'Detalle por mes'!H116+'Detalle por mes'!H133+'Detalle por mes'!H150+'Detalle por mes'!H167+'Detalle por mes'!H184+'Detalle por mes'!H201</f>
        <v>5423773.6200000001</v>
      </c>
      <c r="I13" s="12">
        <f>'Detalle por mes'!I14+'Detalle por mes'!I31+'Detalle por mes'!I48+'Detalle por mes'!I65+'Detalle por mes'!I82+'Detalle por mes'!I99+'Detalle por mes'!I116+'Detalle por mes'!I133+'Detalle por mes'!I150+'Detalle por mes'!I167+'Detalle por mes'!I184+'Detalle por mes'!I201</f>
        <v>30824</v>
      </c>
      <c r="J13" s="12">
        <f>'Detalle por mes'!J14+'Detalle por mes'!J31+'Detalle por mes'!J48+'Detalle por mes'!J65+'Detalle por mes'!J82+'Detalle por mes'!J99+'Detalle por mes'!J116+'Detalle por mes'!J133+'Detalle por mes'!J150+'Detalle por mes'!J167+'Detalle por mes'!J184+'Detalle por mes'!J201</f>
        <v>5466534.5200000014</v>
      </c>
      <c r="K13" s="12">
        <f>'Detalle por mes'!K14+'Detalle por mes'!K31+'Detalle por mes'!K48+'Detalle por mes'!K65+'Detalle por mes'!K82+'Detalle por mes'!K99+'Detalle por mes'!K116+'Detalle por mes'!K133+'Detalle por mes'!K150+'Detalle por mes'!K167+'Detalle por mes'!K184+'Detalle por mes'!K201</f>
        <v>16254</v>
      </c>
      <c r="L13" s="12">
        <f>'Detalle por mes'!L14+'Detalle por mes'!L31+'Detalle por mes'!L48+'Detalle por mes'!L65+'Detalle por mes'!L82+'Detalle por mes'!L99+'Detalle por mes'!L116+'Detalle por mes'!L133+'Detalle por mes'!L150+'Detalle por mes'!L167+'Detalle por mes'!L184+'Detalle por mes'!L201</f>
        <v>3089482.8900000011</v>
      </c>
      <c r="M13" s="12">
        <f>'Detalle por mes'!M14+'Detalle por mes'!M31+'Detalle por mes'!M48+'Detalle por mes'!M65+'Detalle por mes'!M82+'Detalle por mes'!M99+'Detalle por mes'!M116+'Detalle por mes'!M133+'Detalle por mes'!M150+'Detalle por mes'!M167+'Detalle por mes'!M184+'Detalle por mes'!M201</f>
        <v>676</v>
      </c>
      <c r="N13" s="12">
        <f>'Detalle por mes'!N14+'Detalle por mes'!N31+'Detalle por mes'!N48+'Detalle por mes'!N65+'Detalle por mes'!N82+'Detalle por mes'!N99+'Detalle por mes'!N116+'Detalle por mes'!N133+'Detalle por mes'!N150+'Detalle por mes'!N167+'Detalle por mes'!N184+'Detalle por mes'!N201</f>
        <v>185113.26</v>
      </c>
      <c r="O13" s="12">
        <f>'Detalle por mes'!O14+'Detalle por mes'!O31+'Detalle por mes'!O48+'Detalle por mes'!O65+'Detalle por mes'!O82+'Detalle por mes'!O99+'Detalle por mes'!O116+'Detalle por mes'!O133+'Detalle por mes'!O150+'Detalle por mes'!O167+'Detalle por mes'!O184+'Detalle por mes'!O201</f>
        <v>85628</v>
      </c>
      <c r="P13" s="12">
        <f>'Detalle por mes'!P14+'Detalle por mes'!P31+'Detalle por mes'!P48+'Detalle por mes'!P65+'Detalle por mes'!P82+'Detalle por mes'!P99+'Detalle por mes'!P116+'Detalle por mes'!P133+'Detalle por mes'!P150+'Detalle por mes'!P167+'Detalle por mes'!P184+'Detalle por mes'!P201</f>
        <v>32723712.439999994</v>
      </c>
      <c r="Q13" s="12">
        <f>'Detalle por mes'!Q14+'Detalle por mes'!Q31+'Detalle por mes'!Q48+'Detalle por mes'!Q65+'Detalle por mes'!Q82+'Detalle por mes'!Q99+'Detalle por mes'!Q116+'Detalle por mes'!Q133+'Detalle por mes'!Q150+'Detalle por mes'!Q167+'Detalle por mes'!Q184+'Detalle por mes'!Q201</f>
        <v>1</v>
      </c>
      <c r="R13" s="12">
        <f>'Detalle por mes'!R14+'Detalle por mes'!R31+'Detalle por mes'!R48+'Detalle por mes'!R65+'Detalle por mes'!R82+'Detalle por mes'!R99+'Detalle por mes'!R116+'Detalle por mes'!R133+'Detalle por mes'!R150+'Detalle por mes'!R167+'Detalle por mes'!R184+'Detalle por mes'!R201</f>
        <v>642.57000000000005</v>
      </c>
      <c r="S13" s="12">
        <f>'Detalle por mes'!S14+'Detalle por mes'!S31+'Detalle por mes'!S48+'Detalle por mes'!S65+'Detalle por mes'!S82+'Detalle por mes'!S99+'Detalle por mes'!S116+'Detalle por mes'!S133+'Detalle por mes'!S150+'Detalle por mes'!S167+'Detalle por mes'!S184+'Detalle por mes'!S201</f>
        <v>1136335</v>
      </c>
      <c r="T13" s="12">
        <f>'Detalle por mes'!T14+'Detalle por mes'!T31+'Detalle por mes'!T48+'Detalle por mes'!T65+'Detalle por mes'!T82+'Detalle por mes'!T99+'Detalle por mes'!T116+'Detalle por mes'!T133+'Detalle por mes'!T150+'Detalle por mes'!T167+'Detalle por mes'!T184+'Detalle por mes'!T201</f>
        <v>171519758.80000001</v>
      </c>
      <c r="U13" s="12">
        <f>'Detalle por mes'!U14+'Detalle por mes'!U31+'Detalle por mes'!U48+'Detalle por mes'!U65+'Detalle por mes'!U82+'Detalle por mes'!U99+'Detalle por mes'!U116+'Detalle por mes'!U133+'Detalle por mes'!U150+'Detalle por mes'!U167+'Detalle por mes'!U184+'Detalle por mes'!U201</f>
        <v>140589966.22950819</v>
      </c>
    </row>
    <row r="14" spans="2:21" x14ac:dyDescent="0.25">
      <c r="B14" s="10" t="s">
        <v>28</v>
      </c>
      <c r="C14" s="12">
        <f>'Detalle por mes'!C15+'Detalle por mes'!C32+'Detalle por mes'!C49+'Detalle por mes'!C66+'Detalle por mes'!C83+'Detalle por mes'!C100+'Detalle por mes'!C117+'Detalle por mes'!C134+'Detalle por mes'!C151+'Detalle por mes'!C168+'Detalle por mes'!C185+'Detalle por mes'!C202</f>
        <v>3343839</v>
      </c>
      <c r="D14" s="12">
        <f>'Detalle por mes'!D15+'Detalle por mes'!D32+'Detalle por mes'!D49+'Detalle por mes'!D66+'Detalle por mes'!D83+'Detalle por mes'!D100+'Detalle por mes'!D117+'Detalle por mes'!D134+'Detalle por mes'!D151+'Detalle por mes'!D168+'Detalle por mes'!D185+'Detalle por mes'!D202</f>
        <v>433564641.14000022</v>
      </c>
      <c r="E14" s="12">
        <f>'Detalle por mes'!E15+'Detalle por mes'!E32+'Detalle por mes'!E49+'Detalle por mes'!E66+'Detalle por mes'!E83+'Detalle por mes'!E100+'Detalle por mes'!E117+'Detalle por mes'!E134+'Detalle por mes'!E151+'Detalle por mes'!E168+'Detalle por mes'!E185+'Detalle por mes'!E202</f>
        <v>27420</v>
      </c>
      <c r="F14" s="12">
        <f>'Detalle por mes'!F15+'Detalle por mes'!F32+'Detalle por mes'!F49+'Detalle por mes'!F66+'Detalle por mes'!F83+'Detalle por mes'!F100+'Detalle por mes'!F117+'Detalle por mes'!F134+'Detalle por mes'!F151+'Detalle por mes'!F168+'Detalle por mes'!F185+'Detalle por mes'!F202</f>
        <v>3129453.68</v>
      </c>
      <c r="G14" s="12">
        <f>'Detalle por mes'!G15+'Detalle por mes'!G32+'Detalle por mes'!G49+'Detalle por mes'!G66+'Detalle por mes'!G83+'Detalle por mes'!G100+'Detalle por mes'!G117+'Detalle por mes'!G134+'Detalle por mes'!G151+'Detalle por mes'!G168+'Detalle por mes'!G185+'Detalle por mes'!G202</f>
        <v>146460</v>
      </c>
      <c r="H14" s="12">
        <f>'Detalle por mes'!H15+'Detalle por mes'!H32+'Detalle por mes'!H49+'Detalle por mes'!H66+'Detalle por mes'!H83+'Detalle por mes'!H100+'Detalle por mes'!H117+'Detalle por mes'!H134+'Detalle por mes'!H151+'Detalle por mes'!H168+'Detalle por mes'!H185+'Detalle por mes'!H202</f>
        <v>28300284.04000001</v>
      </c>
      <c r="I14" s="12">
        <f>'Detalle por mes'!I15+'Detalle por mes'!I32+'Detalle por mes'!I49+'Detalle por mes'!I66+'Detalle por mes'!I83+'Detalle por mes'!I100+'Detalle por mes'!I117+'Detalle por mes'!I134+'Detalle por mes'!I151+'Detalle por mes'!I168+'Detalle por mes'!I185+'Detalle por mes'!I202</f>
        <v>280667</v>
      </c>
      <c r="J14" s="12">
        <f>'Detalle por mes'!J15+'Detalle por mes'!J32+'Detalle por mes'!J49+'Detalle por mes'!J66+'Detalle por mes'!J83+'Detalle por mes'!J100+'Detalle por mes'!J117+'Detalle por mes'!J134+'Detalle por mes'!J151+'Detalle por mes'!J168+'Detalle por mes'!J185+'Detalle por mes'!J202</f>
        <v>36977215.150000013</v>
      </c>
      <c r="K14" s="12">
        <f>'Detalle por mes'!K15+'Detalle por mes'!K32+'Detalle por mes'!K49+'Detalle por mes'!K66+'Detalle por mes'!K83+'Detalle por mes'!K100+'Detalle por mes'!K117+'Detalle por mes'!K134+'Detalle por mes'!K151+'Detalle por mes'!K168+'Detalle por mes'!K185+'Detalle por mes'!K202</f>
        <v>64578</v>
      </c>
      <c r="L14" s="12">
        <f>'Detalle por mes'!L15+'Detalle por mes'!L32+'Detalle por mes'!L49+'Detalle por mes'!L66+'Detalle por mes'!L83+'Detalle por mes'!L100+'Detalle por mes'!L117+'Detalle por mes'!L134+'Detalle por mes'!L151+'Detalle por mes'!L168+'Detalle por mes'!L185+'Detalle por mes'!L202</f>
        <v>11550401.299999999</v>
      </c>
      <c r="M14" s="12">
        <f>'Detalle por mes'!M15+'Detalle por mes'!M32+'Detalle por mes'!M49+'Detalle por mes'!M66+'Detalle por mes'!M83+'Detalle por mes'!M100+'Detalle por mes'!M117+'Detalle por mes'!M134+'Detalle por mes'!M151+'Detalle por mes'!M168+'Detalle por mes'!M185+'Detalle por mes'!M202</f>
        <v>6781</v>
      </c>
      <c r="N14" s="12">
        <f>'Detalle por mes'!N15+'Detalle por mes'!N32+'Detalle por mes'!N49+'Detalle por mes'!N66+'Detalle por mes'!N83+'Detalle por mes'!N100+'Detalle por mes'!N117+'Detalle por mes'!N134+'Detalle por mes'!N151+'Detalle por mes'!N168+'Detalle por mes'!N185+'Detalle por mes'!N202</f>
        <v>1978483.72</v>
      </c>
      <c r="O14" s="12">
        <f>'Detalle por mes'!O15+'Detalle por mes'!O32+'Detalle por mes'!O49+'Detalle por mes'!O66+'Detalle por mes'!O83+'Detalle por mes'!O100+'Detalle por mes'!O117+'Detalle por mes'!O134+'Detalle por mes'!O151+'Detalle por mes'!O168+'Detalle por mes'!O185+'Detalle por mes'!O202</f>
        <v>395167</v>
      </c>
      <c r="P14" s="12">
        <f>'Detalle por mes'!P15+'Detalle por mes'!P32+'Detalle por mes'!P49+'Detalle por mes'!P66+'Detalle por mes'!P83+'Detalle por mes'!P100+'Detalle por mes'!P117+'Detalle por mes'!P134+'Detalle por mes'!P151+'Detalle por mes'!P168+'Detalle por mes'!P185+'Detalle por mes'!P202</f>
        <v>145315129.32000005</v>
      </c>
      <c r="Q14" s="12">
        <f>'Detalle por mes'!Q15+'Detalle por mes'!Q32+'Detalle por mes'!Q49+'Detalle por mes'!Q66+'Detalle por mes'!Q83+'Detalle por mes'!Q100+'Detalle por mes'!Q117+'Detalle por mes'!Q134+'Detalle por mes'!Q151+'Detalle por mes'!Q168+'Detalle por mes'!Q185+'Detalle por mes'!Q202</f>
        <v>9</v>
      </c>
      <c r="R14" s="12">
        <f>'Detalle por mes'!R15+'Detalle por mes'!R32+'Detalle por mes'!R49+'Detalle por mes'!R66+'Detalle por mes'!R83+'Detalle por mes'!R100+'Detalle por mes'!R117+'Detalle por mes'!R134+'Detalle por mes'!R151+'Detalle por mes'!R168+'Detalle por mes'!R185+'Detalle por mes'!R202</f>
        <v>5983.93</v>
      </c>
      <c r="S14" s="12">
        <f>'Detalle por mes'!S15+'Detalle por mes'!S32+'Detalle por mes'!S49+'Detalle por mes'!S66+'Detalle por mes'!S83+'Detalle por mes'!S100+'Detalle por mes'!S117+'Detalle por mes'!S134+'Detalle por mes'!S151+'Detalle por mes'!S168+'Detalle por mes'!S185+'Detalle por mes'!S202</f>
        <v>4264927</v>
      </c>
      <c r="T14" s="12">
        <f>'Detalle por mes'!T15+'Detalle por mes'!T32+'Detalle por mes'!T49+'Detalle por mes'!T66+'Detalle por mes'!T83+'Detalle por mes'!T100+'Detalle por mes'!T117+'Detalle por mes'!T134+'Detalle por mes'!T151+'Detalle por mes'!T168+'Detalle por mes'!T185+'Detalle por mes'!T202</f>
        <v>660825447.70000029</v>
      </c>
      <c r="U14" s="12">
        <f>'Detalle por mes'!U15+'Detalle por mes'!U32+'Detalle por mes'!U49+'Detalle por mes'!U66+'Detalle por mes'!U83+'Detalle por mes'!U100+'Detalle por mes'!U117+'Detalle por mes'!U134+'Detalle por mes'!U151+'Detalle por mes'!U168+'Detalle por mes'!U185+'Detalle por mes'!U202</f>
        <v>541660203.03278697</v>
      </c>
    </row>
    <row r="15" spans="2:21" x14ac:dyDescent="0.25">
      <c r="B15" s="10" t="s">
        <v>29</v>
      </c>
      <c r="C15" s="12">
        <f>'Detalle por mes'!C16+'Detalle por mes'!C33+'Detalle por mes'!C50+'Detalle por mes'!C67+'Detalle por mes'!C84+'Detalle por mes'!C101+'Detalle por mes'!C118+'Detalle por mes'!C135+'Detalle por mes'!C152+'Detalle por mes'!C169+'Detalle por mes'!C186+'Detalle por mes'!C203</f>
        <v>419888</v>
      </c>
      <c r="D15" s="12">
        <f>'Detalle por mes'!D16+'Detalle por mes'!D33+'Detalle por mes'!D50+'Detalle por mes'!D67+'Detalle por mes'!D84+'Detalle por mes'!D101+'Detalle por mes'!D118+'Detalle por mes'!D135+'Detalle por mes'!D152+'Detalle por mes'!D169+'Detalle por mes'!D186+'Detalle por mes'!D203</f>
        <v>53869276.719999984</v>
      </c>
      <c r="E15" s="12">
        <f>'Detalle por mes'!E16+'Detalle por mes'!E33+'Detalle por mes'!E50+'Detalle por mes'!E67+'Detalle por mes'!E84+'Detalle por mes'!E101+'Detalle por mes'!E118+'Detalle por mes'!E135+'Detalle por mes'!E152+'Detalle por mes'!E169+'Detalle por mes'!E186+'Detalle por mes'!E203</f>
        <v>3461</v>
      </c>
      <c r="F15" s="12">
        <f>'Detalle por mes'!F16+'Detalle por mes'!F33+'Detalle por mes'!F50+'Detalle por mes'!F67+'Detalle por mes'!F84+'Detalle por mes'!F101+'Detalle por mes'!F118+'Detalle por mes'!F135+'Detalle por mes'!F152+'Detalle por mes'!F169+'Detalle por mes'!F186+'Detalle por mes'!F203</f>
        <v>448206.41999999993</v>
      </c>
      <c r="G15" s="12">
        <f>'Detalle por mes'!G16+'Detalle por mes'!G33+'Detalle por mes'!G50+'Detalle por mes'!G67+'Detalle por mes'!G84+'Detalle por mes'!G101+'Detalle por mes'!G118+'Detalle por mes'!G135+'Detalle por mes'!G152+'Detalle por mes'!G169+'Detalle por mes'!G186+'Detalle por mes'!G203</f>
        <v>15533</v>
      </c>
      <c r="H15" s="12">
        <f>'Detalle por mes'!H16+'Detalle por mes'!H33+'Detalle por mes'!H50+'Detalle por mes'!H67+'Detalle por mes'!H84+'Detalle por mes'!H101+'Detalle por mes'!H118+'Detalle por mes'!H135+'Detalle por mes'!H152+'Detalle por mes'!H169+'Detalle por mes'!H186+'Detalle por mes'!H203</f>
        <v>2946080.8299999996</v>
      </c>
      <c r="I15" s="12">
        <f>'Detalle por mes'!I16+'Detalle por mes'!I33+'Detalle por mes'!I50+'Detalle por mes'!I67+'Detalle por mes'!I84+'Detalle por mes'!I101+'Detalle por mes'!I118+'Detalle por mes'!I135+'Detalle por mes'!I152+'Detalle por mes'!I169+'Detalle por mes'!I186+'Detalle por mes'!I203</f>
        <v>27155</v>
      </c>
      <c r="J15" s="12">
        <f>'Detalle por mes'!J16+'Detalle por mes'!J33+'Detalle por mes'!J50+'Detalle por mes'!J67+'Detalle por mes'!J84+'Detalle por mes'!J101+'Detalle por mes'!J118+'Detalle por mes'!J135+'Detalle por mes'!J152+'Detalle por mes'!J169+'Detalle por mes'!J186+'Detalle por mes'!J203</f>
        <v>4970270.2800000012</v>
      </c>
      <c r="K15" s="12">
        <f>'Detalle por mes'!K16+'Detalle por mes'!K33+'Detalle por mes'!K50+'Detalle por mes'!K67+'Detalle por mes'!K84+'Detalle por mes'!K101+'Detalle por mes'!K118+'Detalle por mes'!K135+'Detalle por mes'!K152+'Detalle por mes'!K169+'Detalle por mes'!K186+'Detalle por mes'!K203</f>
        <v>10154</v>
      </c>
      <c r="L15" s="12">
        <f>'Detalle por mes'!L16+'Detalle por mes'!L33+'Detalle por mes'!L50+'Detalle por mes'!L67+'Detalle por mes'!L84+'Detalle por mes'!L101+'Detalle por mes'!L118+'Detalle por mes'!L135+'Detalle por mes'!L152+'Detalle por mes'!L169+'Detalle por mes'!L186+'Detalle por mes'!L203</f>
        <v>1912231.0400000003</v>
      </c>
      <c r="M15" s="12">
        <f>'Detalle por mes'!M16+'Detalle por mes'!M33+'Detalle por mes'!M50+'Detalle por mes'!M67+'Detalle por mes'!M84+'Detalle por mes'!M101+'Detalle por mes'!M118+'Detalle por mes'!M135+'Detalle por mes'!M152+'Detalle por mes'!M169+'Detalle por mes'!M186+'Detalle por mes'!M203</f>
        <v>1378</v>
      </c>
      <c r="N15" s="12">
        <f>'Detalle por mes'!N16+'Detalle por mes'!N33+'Detalle por mes'!N50+'Detalle por mes'!N67+'Detalle por mes'!N84+'Detalle por mes'!N101+'Detalle por mes'!N118+'Detalle por mes'!N135+'Detalle por mes'!N152+'Detalle por mes'!N169+'Detalle por mes'!N186+'Detalle por mes'!N203</f>
        <v>372616.4800000001</v>
      </c>
      <c r="O15" s="12">
        <f>'Detalle por mes'!O16+'Detalle por mes'!O33+'Detalle por mes'!O50+'Detalle por mes'!O67+'Detalle por mes'!O84+'Detalle por mes'!O101+'Detalle por mes'!O118+'Detalle por mes'!O135+'Detalle por mes'!O152+'Detalle por mes'!O169+'Detalle por mes'!O186+'Detalle por mes'!O203</f>
        <v>179197</v>
      </c>
      <c r="P15" s="12">
        <f>'Detalle por mes'!P16+'Detalle por mes'!P33+'Detalle por mes'!P50+'Detalle por mes'!P67+'Detalle por mes'!P84+'Detalle por mes'!P101+'Detalle por mes'!P118+'Detalle por mes'!P135+'Detalle por mes'!P152+'Detalle por mes'!P169+'Detalle por mes'!P186+'Detalle por mes'!P203</f>
        <v>67659387.859999999</v>
      </c>
      <c r="Q15" s="12">
        <f>'Detalle por mes'!Q16+'Detalle por mes'!Q33+'Detalle por mes'!Q50+'Detalle por mes'!Q67+'Detalle por mes'!Q84+'Detalle por mes'!Q101+'Detalle por mes'!Q118+'Detalle por mes'!Q135+'Detalle por mes'!Q152+'Detalle por mes'!Q169+'Detalle por mes'!Q186+'Detalle por mes'!Q203</f>
        <v>0</v>
      </c>
      <c r="R15" s="12">
        <f>'Detalle por mes'!R16+'Detalle por mes'!R33+'Detalle por mes'!R50+'Detalle por mes'!R67+'Detalle por mes'!R84+'Detalle por mes'!R101+'Detalle por mes'!R118+'Detalle por mes'!R135+'Detalle por mes'!R152+'Detalle por mes'!R169+'Detalle por mes'!R186+'Detalle por mes'!R203</f>
        <v>0</v>
      </c>
      <c r="S15" s="12">
        <f>'Detalle por mes'!S16+'Detalle por mes'!S33+'Detalle por mes'!S50+'Detalle por mes'!S67+'Detalle por mes'!S84+'Detalle por mes'!S101+'Detalle por mes'!S118+'Detalle por mes'!S135+'Detalle por mes'!S152+'Detalle por mes'!S169+'Detalle por mes'!S186+'Detalle por mes'!S203</f>
        <v>656766</v>
      </c>
      <c r="T15" s="12">
        <f>'Detalle por mes'!T16+'Detalle por mes'!T33+'Detalle por mes'!T50+'Detalle por mes'!T67+'Detalle por mes'!T84+'Detalle por mes'!T101+'Detalle por mes'!T118+'Detalle por mes'!T135+'Detalle por mes'!T152+'Detalle por mes'!T169+'Detalle por mes'!T186+'Detalle por mes'!T203</f>
        <v>132178069.63</v>
      </c>
      <c r="U15" s="12">
        <f>'Detalle por mes'!U16+'Detalle por mes'!U33+'Detalle por mes'!U50+'Detalle por mes'!U67+'Detalle por mes'!U84+'Detalle por mes'!U101+'Detalle por mes'!U118+'Detalle por mes'!U135+'Detalle por mes'!U152+'Detalle por mes'!U169+'Detalle por mes'!U186+'Detalle por mes'!U203</f>
        <v>108342680.02459016</v>
      </c>
    </row>
    <row r="16" spans="2:21" x14ac:dyDescent="0.25">
      <c r="B16" s="10" t="s">
        <v>30</v>
      </c>
      <c r="C16" s="12">
        <f>'Detalle por mes'!C17+'Detalle por mes'!C34+'Detalle por mes'!C51+'Detalle por mes'!C68+'Detalle por mes'!C85+'Detalle por mes'!C102+'Detalle por mes'!C119+'Detalle por mes'!C136+'Detalle por mes'!C153+'Detalle por mes'!C170+'Detalle por mes'!C187+'Detalle por mes'!C204</f>
        <v>997715</v>
      </c>
      <c r="D16" s="12">
        <f>'Detalle por mes'!D17+'Detalle por mes'!D34+'Detalle por mes'!D51+'Detalle por mes'!D68+'Detalle por mes'!D85+'Detalle por mes'!D102+'Detalle por mes'!D119+'Detalle por mes'!D136+'Detalle por mes'!D153+'Detalle por mes'!D170+'Detalle por mes'!D187+'Detalle por mes'!D204</f>
        <v>116406147.56999996</v>
      </c>
      <c r="E16" s="12">
        <f>'Detalle por mes'!E17+'Detalle por mes'!E34+'Detalle por mes'!E51+'Detalle por mes'!E68+'Detalle por mes'!E85+'Detalle por mes'!E102+'Detalle por mes'!E119+'Detalle por mes'!E136+'Detalle por mes'!E153+'Detalle por mes'!E170+'Detalle por mes'!E187+'Detalle por mes'!E204</f>
        <v>8184</v>
      </c>
      <c r="F16" s="12">
        <f>'Detalle por mes'!F17+'Detalle por mes'!F34+'Detalle por mes'!F51+'Detalle por mes'!F68+'Detalle por mes'!F85+'Detalle por mes'!F102+'Detalle por mes'!F119+'Detalle por mes'!F136+'Detalle por mes'!F153+'Detalle por mes'!F170+'Detalle por mes'!F187+'Detalle por mes'!F204</f>
        <v>773332.24999999953</v>
      </c>
      <c r="G16" s="12">
        <f>'Detalle por mes'!G17+'Detalle por mes'!G34+'Detalle por mes'!G51+'Detalle por mes'!G68+'Detalle por mes'!G85+'Detalle por mes'!G102+'Detalle por mes'!G119+'Detalle por mes'!G136+'Detalle por mes'!G153+'Detalle por mes'!G170+'Detalle por mes'!G187+'Detalle por mes'!G204</f>
        <v>31294</v>
      </c>
      <c r="H16" s="12">
        <f>'Detalle por mes'!H17+'Detalle por mes'!H34+'Detalle por mes'!H51+'Detalle por mes'!H68+'Detalle por mes'!H85+'Detalle por mes'!H102+'Detalle por mes'!H119+'Detalle por mes'!H136+'Detalle por mes'!H153+'Detalle por mes'!H170+'Detalle por mes'!H187+'Detalle por mes'!H204</f>
        <v>5229667.8</v>
      </c>
      <c r="I16" s="12">
        <f>'Detalle por mes'!I17+'Detalle por mes'!I34+'Detalle por mes'!I51+'Detalle por mes'!I68+'Detalle por mes'!I85+'Detalle por mes'!I102+'Detalle por mes'!I119+'Detalle por mes'!I136+'Detalle por mes'!I153+'Detalle por mes'!I170+'Detalle por mes'!I187+'Detalle por mes'!I204</f>
        <v>32939</v>
      </c>
      <c r="J16" s="12">
        <f>'Detalle por mes'!J17+'Detalle por mes'!J34+'Detalle por mes'!J51+'Detalle por mes'!J68+'Detalle por mes'!J85+'Detalle por mes'!J102+'Detalle por mes'!J119+'Detalle por mes'!J136+'Detalle por mes'!J153+'Detalle por mes'!J170+'Detalle por mes'!J187+'Detalle por mes'!J204</f>
        <v>5852571.9900000039</v>
      </c>
      <c r="K16" s="12">
        <f>'Detalle por mes'!K17+'Detalle por mes'!K34+'Detalle por mes'!K51+'Detalle por mes'!K68+'Detalle por mes'!K85+'Detalle por mes'!K102+'Detalle por mes'!K119+'Detalle por mes'!K136+'Detalle por mes'!K153+'Detalle por mes'!K170+'Detalle por mes'!K187+'Detalle por mes'!K204</f>
        <v>12483</v>
      </c>
      <c r="L16" s="12">
        <f>'Detalle por mes'!L17+'Detalle por mes'!L34+'Detalle por mes'!L51+'Detalle por mes'!L68+'Detalle por mes'!L85+'Detalle por mes'!L102+'Detalle por mes'!L119+'Detalle por mes'!L136+'Detalle por mes'!L153+'Detalle por mes'!L170+'Detalle por mes'!L187+'Detalle por mes'!L204</f>
        <v>1848017.9900000005</v>
      </c>
      <c r="M16" s="12">
        <f>'Detalle por mes'!M17+'Detalle por mes'!M34+'Detalle por mes'!M51+'Detalle por mes'!M68+'Detalle por mes'!M85+'Detalle por mes'!M102+'Detalle por mes'!M119+'Detalle por mes'!M136+'Detalle por mes'!M153+'Detalle por mes'!M170+'Detalle por mes'!M187+'Detalle por mes'!M204</f>
        <v>2200</v>
      </c>
      <c r="N16" s="12">
        <f>'Detalle por mes'!N17+'Detalle por mes'!N34+'Detalle por mes'!N51+'Detalle por mes'!N68+'Detalle por mes'!N85+'Detalle por mes'!N102+'Detalle por mes'!N119+'Detalle por mes'!N136+'Detalle por mes'!N153+'Detalle por mes'!N170+'Detalle por mes'!N187+'Detalle por mes'!N204</f>
        <v>511632.22000000015</v>
      </c>
      <c r="O16" s="12">
        <f>'Detalle por mes'!O17+'Detalle por mes'!O34+'Detalle por mes'!O51+'Detalle por mes'!O68+'Detalle por mes'!O85+'Detalle por mes'!O102+'Detalle por mes'!O119+'Detalle por mes'!O136+'Detalle por mes'!O153+'Detalle por mes'!O170+'Detalle por mes'!O187+'Detalle por mes'!O204</f>
        <v>272991</v>
      </c>
      <c r="P16" s="12">
        <f>'Detalle por mes'!P17+'Detalle por mes'!P34+'Detalle por mes'!P51+'Detalle por mes'!P68+'Detalle por mes'!P85+'Detalle por mes'!P102+'Detalle por mes'!P119+'Detalle por mes'!P136+'Detalle por mes'!P153+'Detalle por mes'!P170+'Detalle por mes'!P187+'Detalle por mes'!P204</f>
        <v>92179403.719999999</v>
      </c>
      <c r="Q16" s="12">
        <f>'Detalle por mes'!Q17+'Detalle por mes'!Q34+'Detalle por mes'!Q51+'Detalle por mes'!Q68+'Detalle por mes'!Q85+'Detalle por mes'!Q102+'Detalle por mes'!Q119+'Detalle por mes'!Q136+'Detalle por mes'!Q153+'Detalle por mes'!Q170+'Detalle por mes'!Q187+'Detalle por mes'!Q204</f>
        <v>9127</v>
      </c>
      <c r="R16" s="12">
        <f>'Detalle por mes'!R17+'Detalle por mes'!R34+'Detalle por mes'!R51+'Detalle por mes'!R68+'Detalle por mes'!R85+'Detalle por mes'!R102+'Detalle por mes'!R119+'Detalle por mes'!R136+'Detalle por mes'!R153+'Detalle por mes'!R170+'Detalle por mes'!R187+'Detalle por mes'!R204</f>
        <v>3493950.4399999985</v>
      </c>
      <c r="S16" s="12">
        <f>'Detalle por mes'!S17+'Detalle por mes'!S34+'Detalle por mes'!S51+'Detalle por mes'!S68+'Detalle por mes'!S85+'Detalle por mes'!S102+'Detalle por mes'!S119+'Detalle por mes'!S136+'Detalle por mes'!S153+'Detalle por mes'!S170+'Detalle por mes'!S187+'Detalle por mes'!S204</f>
        <v>1367802</v>
      </c>
      <c r="T16" s="12">
        <f>'Detalle por mes'!T17+'Detalle por mes'!T34+'Detalle por mes'!T51+'Detalle por mes'!T68+'Detalle por mes'!T85+'Detalle por mes'!T102+'Detalle por mes'!T119+'Detalle por mes'!T136+'Detalle por mes'!T153+'Detalle por mes'!T170+'Detalle por mes'!T187+'Detalle por mes'!T204</f>
        <v>226704360.63</v>
      </c>
      <c r="U16" s="12">
        <f>'Detalle por mes'!U17+'Detalle por mes'!U34+'Detalle por mes'!U51+'Detalle por mes'!U68+'Detalle por mes'!U85+'Detalle por mes'!U102+'Detalle por mes'!U119+'Detalle por mes'!U136+'Detalle por mes'!U153+'Detalle por mes'!U170+'Detalle por mes'!U187+'Detalle por mes'!U204</f>
        <v>185823246.41803274</v>
      </c>
    </row>
    <row r="17" spans="2:21" x14ac:dyDescent="0.25">
      <c r="B17" s="10" t="s">
        <v>31</v>
      </c>
      <c r="C17" s="12">
        <f>'Detalle por mes'!C18+'Detalle por mes'!C35+'Detalle por mes'!C52+'Detalle por mes'!C69+'Detalle por mes'!C86+'Detalle por mes'!C103+'Detalle por mes'!C120+'Detalle por mes'!C137+'Detalle por mes'!C154+'Detalle por mes'!C171+'Detalle por mes'!C188+'Detalle por mes'!C205</f>
        <v>8358810</v>
      </c>
      <c r="D17" s="12">
        <f>'Detalle por mes'!D18+'Detalle por mes'!D35+'Detalle por mes'!D52+'Detalle por mes'!D69+'Detalle por mes'!D86+'Detalle por mes'!D103+'Detalle por mes'!D120+'Detalle por mes'!D137+'Detalle por mes'!D154+'Detalle por mes'!D171+'Detalle por mes'!D188+'Detalle por mes'!D205</f>
        <v>963325970.57000041</v>
      </c>
      <c r="E17" s="12">
        <f>'Detalle por mes'!E18+'Detalle por mes'!E35+'Detalle por mes'!E52+'Detalle por mes'!E69+'Detalle por mes'!E86+'Detalle por mes'!E103+'Detalle por mes'!E120+'Detalle por mes'!E137+'Detalle por mes'!E154+'Detalle por mes'!E171+'Detalle por mes'!E188+'Detalle por mes'!E205</f>
        <v>22283</v>
      </c>
      <c r="F17" s="12">
        <f>'Detalle por mes'!F18+'Detalle por mes'!F35+'Detalle por mes'!F52+'Detalle por mes'!F69+'Detalle por mes'!F86+'Detalle por mes'!F103+'Detalle por mes'!F120+'Detalle por mes'!F137+'Detalle por mes'!F154+'Detalle por mes'!F171+'Detalle por mes'!F188+'Detalle por mes'!F205</f>
        <v>2692923.16</v>
      </c>
      <c r="G17" s="12">
        <f>'Detalle por mes'!G18+'Detalle por mes'!G35+'Detalle por mes'!G52+'Detalle por mes'!G69+'Detalle por mes'!G86+'Detalle por mes'!G103+'Detalle por mes'!G120+'Detalle por mes'!G137+'Detalle por mes'!G154+'Detalle por mes'!G171+'Detalle por mes'!G188+'Detalle por mes'!G205</f>
        <v>167317</v>
      </c>
      <c r="H17" s="12">
        <f>'Detalle por mes'!H18+'Detalle por mes'!H35+'Detalle por mes'!H52+'Detalle por mes'!H69+'Detalle por mes'!H86+'Detalle por mes'!H103+'Detalle por mes'!H120+'Detalle por mes'!H137+'Detalle por mes'!H154+'Detalle por mes'!H171+'Detalle por mes'!H188+'Detalle por mes'!H205</f>
        <v>31333432.669999998</v>
      </c>
      <c r="I17" s="12">
        <f>'Detalle por mes'!I18+'Detalle por mes'!I35+'Detalle por mes'!I52+'Detalle por mes'!I69+'Detalle por mes'!I86+'Detalle por mes'!I103+'Detalle por mes'!I120+'Detalle por mes'!I137+'Detalle por mes'!I154+'Detalle por mes'!I171+'Detalle por mes'!I188+'Detalle por mes'!I205</f>
        <v>340905</v>
      </c>
      <c r="J17" s="12">
        <f>'Detalle por mes'!J18+'Detalle por mes'!J35+'Detalle por mes'!J52+'Detalle por mes'!J69+'Detalle por mes'!J86+'Detalle por mes'!J103+'Detalle por mes'!J120+'Detalle por mes'!J137+'Detalle por mes'!J154+'Detalle por mes'!J171+'Detalle por mes'!J188+'Detalle por mes'!J205</f>
        <v>47137094.210000008</v>
      </c>
      <c r="K17" s="12">
        <f>'Detalle por mes'!K18+'Detalle por mes'!K35+'Detalle por mes'!K52+'Detalle por mes'!K69+'Detalle por mes'!K86+'Detalle por mes'!K103+'Detalle por mes'!K120+'Detalle por mes'!K137+'Detalle por mes'!K154+'Detalle por mes'!K171+'Detalle por mes'!K188+'Detalle por mes'!K205</f>
        <v>37066</v>
      </c>
      <c r="L17" s="12">
        <f>'Detalle por mes'!L18+'Detalle por mes'!L35+'Detalle por mes'!L52+'Detalle por mes'!L69+'Detalle por mes'!L86+'Detalle por mes'!L103+'Detalle por mes'!L120+'Detalle por mes'!L137+'Detalle por mes'!L154+'Detalle por mes'!L171+'Detalle por mes'!L188+'Detalle por mes'!L205</f>
        <v>6593580.9599999981</v>
      </c>
      <c r="M17" s="12">
        <f>'Detalle por mes'!M18+'Detalle por mes'!M35+'Detalle por mes'!M52+'Detalle por mes'!M69+'Detalle por mes'!M86+'Detalle por mes'!M103+'Detalle por mes'!M120+'Detalle por mes'!M137+'Detalle por mes'!M154+'Detalle por mes'!M171+'Detalle por mes'!M188+'Detalle por mes'!M205</f>
        <v>3082</v>
      </c>
      <c r="N17" s="12">
        <f>'Detalle por mes'!N18+'Detalle por mes'!N35+'Detalle por mes'!N52+'Detalle por mes'!N69+'Detalle por mes'!N86+'Detalle por mes'!N103+'Detalle por mes'!N120+'Detalle por mes'!N137+'Detalle por mes'!N154+'Detalle por mes'!N171+'Detalle por mes'!N188+'Detalle por mes'!N205</f>
        <v>844991.10000000021</v>
      </c>
      <c r="O17" s="12">
        <f>'Detalle por mes'!O18+'Detalle por mes'!O35+'Detalle por mes'!O52+'Detalle por mes'!O69+'Detalle por mes'!O86+'Detalle por mes'!O103+'Detalle por mes'!O120+'Detalle por mes'!O137+'Detalle por mes'!O154+'Detalle por mes'!O171+'Detalle por mes'!O188+'Detalle por mes'!O205</f>
        <v>14166</v>
      </c>
      <c r="P17" s="12">
        <f>'Detalle por mes'!P18+'Detalle por mes'!P35+'Detalle por mes'!P52+'Detalle por mes'!P69+'Detalle por mes'!P86+'Detalle por mes'!P103+'Detalle por mes'!P120+'Detalle por mes'!P137+'Detalle por mes'!P154+'Detalle por mes'!P171+'Detalle por mes'!P188+'Detalle por mes'!P205</f>
        <v>4893369.4099999992</v>
      </c>
      <c r="Q17" s="12">
        <f>'Detalle por mes'!Q18+'Detalle por mes'!Q35+'Detalle por mes'!Q52+'Detalle por mes'!Q69+'Detalle por mes'!Q86+'Detalle por mes'!Q103+'Detalle por mes'!Q120+'Detalle por mes'!Q137+'Detalle por mes'!Q154+'Detalle por mes'!Q171+'Detalle por mes'!Q188+'Detalle por mes'!Q205</f>
        <v>0</v>
      </c>
      <c r="R17" s="12">
        <f>'Detalle por mes'!R18+'Detalle por mes'!R35+'Detalle por mes'!R52+'Detalle por mes'!R69+'Detalle por mes'!R86+'Detalle por mes'!R103+'Detalle por mes'!R120+'Detalle por mes'!R137+'Detalle por mes'!R154+'Detalle por mes'!R171+'Detalle por mes'!R188+'Detalle por mes'!R205</f>
        <v>0</v>
      </c>
      <c r="S17" s="12">
        <f>'Detalle por mes'!S18+'Detalle por mes'!S35+'Detalle por mes'!S52+'Detalle por mes'!S69+'Detalle por mes'!S86+'Detalle por mes'!S103+'Detalle por mes'!S120+'Detalle por mes'!S137+'Detalle por mes'!S154+'Detalle por mes'!S171+'Detalle por mes'!S188+'Detalle por mes'!S205</f>
        <v>8943629</v>
      </c>
      <c r="T17" s="12">
        <f>'Detalle por mes'!T18+'Detalle por mes'!T35+'Detalle por mes'!T52+'Detalle por mes'!T69+'Detalle por mes'!T86+'Detalle por mes'!T103+'Detalle por mes'!T120+'Detalle por mes'!T137+'Detalle por mes'!T154+'Detalle por mes'!T171+'Detalle por mes'!T188+'Detalle por mes'!T205</f>
        <v>1056821362.0800003</v>
      </c>
      <c r="U17" s="12">
        <f>'Detalle por mes'!U18+'Detalle por mes'!U35+'Detalle por mes'!U52+'Detalle por mes'!U69+'Detalle por mes'!U86+'Detalle por mes'!U103+'Detalle por mes'!U120+'Detalle por mes'!U137+'Detalle por mes'!U154+'Detalle por mes'!U171+'Detalle por mes'!U188+'Detalle por mes'!U205</f>
        <v>866247018.09836078</v>
      </c>
    </row>
    <row r="18" spans="2:21" x14ac:dyDescent="0.25">
      <c r="B18" s="10" t="s">
        <v>32</v>
      </c>
      <c r="C18" s="12">
        <f>'Detalle por mes'!C19+'Detalle por mes'!C36+'Detalle por mes'!C53+'Detalle por mes'!C70+'Detalle por mes'!C87+'Detalle por mes'!C104+'Detalle por mes'!C121+'Detalle por mes'!C138+'Detalle por mes'!C155+'Detalle por mes'!C172+'Detalle por mes'!C189+'Detalle por mes'!C206</f>
        <v>454262</v>
      </c>
      <c r="D18" s="12">
        <f>'Detalle por mes'!D19+'Detalle por mes'!D36+'Detalle por mes'!D53+'Detalle por mes'!D70+'Detalle por mes'!D87+'Detalle por mes'!D104+'Detalle por mes'!D121+'Detalle por mes'!D138+'Detalle por mes'!D155+'Detalle por mes'!D172+'Detalle por mes'!D189+'Detalle por mes'!D206</f>
        <v>58583725.409999982</v>
      </c>
      <c r="E18" s="12">
        <f>'Detalle por mes'!E19+'Detalle por mes'!E36+'Detalle por mes'!E53+'Detalle por mes'!E70+'Detalle por mes'!E87+'Detalle por mes'!E104+'Detalle por mes'!E121+'Detalle por mes'!E138+'Detalle por mes'!E155+'Detalle por mes'!E172+'Detalle por mes'!E189+'Detalle por mes'!E206</f>
        <v>3717</v>
      </c>
      <c r="F18" s="12">
        <f>'Detalle por mes'!F19+'Detalle por mes'!F36+'Detalle por mes'!F53+'Detalle por mes'!F70+'Detalle por mes'!F87+'Detalle por mes'!F104+'Detalle por mes'!F121+'Detalle por mes'!F138+'Detalle por mes'!F155+'Detalle por mes'!F172+'Detalle por mes'!F189+'Detalle por mes'!F206</f>
        <v>480002.37999999983</v>
      </c>
      <c r="G18" s="12">
        <f>'Detalle por mes'!G19+'Detalle por mes'!G36+'Detalle por mes'!G53+'Detalle por mes'!G70+'Detalle por mes'!G87+'Detalle por mes'!G104+'Detalle por mes'!G121+'Detalle por mes'!G138+'Detalle por mes'!G155+'Detalle por mes'!G172+'Detalle por mes'!G189+'Detalle por mes'!G206</f>
        <v>19320</v>
      </c>
      <c r="H18" s="12">
        <f>'Detalle por mes'!H19+'Detalle por mes'!H36+'Detalle por mes'!H53+'Detalle por mes'!H70+'Detalle por mes'!H87+'Detalle por mes'!H104+'Detalle por mes'!H121+'Detalle por mes'!H138+'Detalle por mes'!H155+'Detalle por mes'!H172+'Detalle por mes'!H189+'Detalle por mes'!H206</f>
        <v>3663078.3400000003</v>
      </c>
      <c r="I18" s="12">
        <f>'Detalle por mes'!I19+'Detalle por mes'!I36+'Detalle por mes'!I53+'Detalle por mes'!I70+'Detalle por mes'!I87+'Detalle por mes'!I104+'Detalle por mes'!I121+'Detalle por mes'!I138+'Detalle por mes'!I155+'Detalle por mes'!I172+'Detalle por mes'!I189+'Detalle por mes'!I206</f>
        <v>27517</v>
      </c>
      <c r="J18" s="12">
        <f>'Detalle por mes'!J19+'Detalle por mes'!J36+'Detalle por mes'!J53+'Detalle por mes'!J70+'Detalle por mes'!J87+'Detalle por mes'!J104+'Detalle por mes'!J121+'Detalle por mes'!J138+'Detalle por mes'!J155+'Detalle por mes'!J172+'Detalle por mes'!J189+'Detalle por mes'!J206</f>
        <v>4914274.290000001</v>
      </c>
      <c r="K18" s="12">
        <f>'Detalle por mes'!K19+'Detalle por mes'!K36+'Detalle por mes'!K53+'Detalle por mes'!K70+'Detalle por mes'!K87+'Detalle por mes'!K104+'Detalle por mes'!K121+'Detalle por mes'!K138+'Detalle por mes'!K155+'Detalle por mes'!K172+'Detalle por mes'!K189+'Detalle por mes'!K206</f>
        <v>9279</v>
      </c>
      <c r="L18" s="12">
        <f>'Detalle por mes'!L19+'Detalle por mes'!L36+'Detalle por mes'!L53+'Detalle por mes'!L70+'Detalle por mes'!L87+'Detalle por mes'!L104+'Detalle por mes'!L121+'Detalle por mes'!L138+'Detalle por mes'!L155+'Detalle por mes'!L172+'Detalle por mes'!L189+'Detalle por mes'!L206</f>
        <v>1748043.9900000007</v>
      </c>
      <c r="M18" s="12">
        <f>'Detalle por mes'!M19+'Detalle por mes'!M36+'Detalle por mes'!M53+'Detalle por mes'!M70+'Detalle por mes'!M87+'Detalle por mes'!M104+'Detalle por mes'!M121+'Detalle por mes'!M138+'Detalle por mes'!M155+'Detalle por mes'!M172+'Detalle por mes'!M189+'Detalle por mes'!M206</f>
        <v>2249</v>
      </c>
      <c r="N18" s="12">
        <f>'Detalle por mes'!N19+'Detalle por mes'!N36+'Detalle por mes'!N53+'Detalle por mes'!N70+'Detalle por mes'!N87+'Detalle por mes'!N104+'Detalle por mes'!N121+'Detalle por mes'!N138+'Detalle por mes'!N155+'Detalle por mes'!N172+'Detalle por mes'!N189+'Detalle por mes'!N206</f>
        <v>654332.85000000021</v>
      </c>
      <c r="O18" s="12">
        <f>'Detalle por mes'!O19+'Detalle por mes'!O36+'Detalle por mes'!O53+'Detalle por mes'!O70+'Detalle por mes'!O87+'Detalle por mes'!O104+'Detalle por mes'!O121+'Detalle por mes'!O138+'Detalle por mes'!O155+'Detalle por mes'!O172+'Detalle por mes'!O189+'Detalle por mes'!O206</f>
        <v>164608</v>
      </c>
      <c r="P18" s="12">
        <f>'Detalle por mes'!P19+'Detalle por mes'!P36+'Detalle por mes'!P53+'Detalle por mes'!P70+'Detalle por mes'!P87+'Detalle por mes'!P104+'Detalle por mes'!P121+'Detalle por mes'!P138+'Detalle por mes'!P155+'Detalle por mes'!P172+'Detalle por mes'!P189+'Detalle por mes'!P206</f>
        <v>62655516.32</v>
      </c>
      <c r="Q18" s="12">
        <f>'Detalle por mes'!Q19+'Detalle por mes'!Q36+'Detalle por mes'!Q53+'Detalle por mes'!Q70+'Detalle por mes'!Q87+'Detalle por mes'!Q104+'Detalle por mes'!Q121+'Detalle por mes'!Q138+'Detalle por mes'!Q155+'Detalle por mes'!Q172+'Detalle por mes'!Q189+'Detalle por mes'!Q206</f>
        <v>0</v>
      </c>
      <c r="R18" s="12">
        <f>'Detalle por mes'!R19+'Detalle por mes'!R36+'Detalle por mes'!R53+'Detalle por mes'!R70+'Detalle por mes'!R87+'Detalle por mes'!R104+'Detalle por mes'!R121+'Detalle por mes'!R138+'Detalle por mes'!R155+'Detalle por mes'!R172+'Detalle por mes'!R189+'Detalle por mes'!R206</f>
        <v>0</v>
      </c>
      <c r="S18" s="12">
        <f>'Detalle por mes'!S19+'Detalle por mes'!S36+'Detalle por mes'!S53+'Detalle por mes'!S70+'Detalle por mes'!S87+'Detalle por mes'!S104+'Detalle por mes'!S121+'Detalle por mes'!S138+'Detalle por mes'!S155+'Detalle por mes'!S172+'Detalle por mes'!S189+'Detalle por mes'!S206</f>
        <v>680952</v>
      </c>
      <c r="T18" s="12">
        <f>'Detalle por mes'!T19+'Detalle por mes'!T36+'Detalle por mes'!T53+'Detalle por mes'!T70+'Detalle por mes'!T87+'Detalle por mes'!T104+'Detalle por mes'!T121+'Detalle por mes'!T138+'Detalle por mes'!T155+'Detalle por mes'!T172+'Detalle por mes'!T189+'Detalle por mes'!T206</f>
        <v>132698973.58000001</v>
      </c>
      <c r="U18" s="12">
        <f>'Detalle por mes'!U19+'Detalle por mes'!U36+'Detalle por mes'!U53+'Detalle por mes'!U70+'Detalle por mes'!U87+'Detalle por mes'!U104+'Detalle por mes'!U121+'Detalle por mes'!U138+'Detalle por mes'!U155+'Detalle por mes'!U172+'Detalle por mes'!U189+'Detalle por mes'!U206</f>
        <v>108769650.47540982</v>
      </c>
    </row>
    <row r="19" spans="2:21" x14ac:dyDescent="0.25">
      <c r="B19" s="10" t="s">
        <v>33</v>
      </c>
      <c r="C19" s="12">
        <f>'Detalle por mes'!C20+'Detalle por mes'!C37+'Detalle por mes'!C54+'Detalle por mes'!C71+'Detalle por mes'!C88+'Detalle por mes'!C105+'Detalle por mes'!C122+'Detalle por mes'!C139+'Detalle por mes'!C156+'Detalle por mes'!C173+'Detalle por mes'!C190+'Detalle por mes'!C207</f>
        <v>522709</v>
      </c>
      <c r="D19" s="12">
        <f>'Detalle por mes'!D20+'Detalle por mes'!D37+'Detalle por mes'!D54+'Detalle por mes'!D71+'Detalle por mes'!D88+'Detalle por mes'!D105+'Detalle por mes'!D122+'Detalle por mes'!D139+'Detalle por mes'!D156+'Detalle por mes'!D173+'Detalle por mes'!D190+'Detalle por mes'!D207</f>
        <v>67249612.949999973</v>
      </c>
      <c r="E19" s="12">
        <f>'Detalle por mes'!E20+'Detalle por mes'!E37+'Detalle por mes'!E54+'Detalle por mes'!E71+'Detalle por mes'!E88+'Detalle por mes'!E105+'Detalle por mes'!E122+'Detalle por mes'!E139+'Detalle por mes'!E156+'Detalle por mes'!E173+'Detalle por mes'!E190+'Detalle por mes'!E207</f>
        <v>3484</v>
      </c>
      <c r="F19" s="12">
        <f>'Detalle por mes'!F20+'Detalle por mes'!F37+'Detalle por mes'!F54+'Detalle por mes'!F71+'Detalle por mes'!F88+'Detalle por mes'!F105+'Detalle por mes'!F122+'Detalle por mes'!F139+'Detalle por mes'!F156+'Detalle por mes'!F173+'Detalle por mes'!F190+'Detalle por mes'!F207</f>
        <v>450574.7799999998</v>
      </c>
      <c r="G19" s="12">
        <f>'Detalle por mes'!G20+'Detalle por mes'!G37+'Detalle por mes'!G54+'Detalle por mes'!G71+'Detalle por mes'!G88+'Detalle por mes'!G105+'Detalle por mes'!G122+'Detalle por mes'!G139+'Detalle por mes'!G156+'Detalle por mes'!G173+'Detalle por mes'!G190+'Detalle por mes'!G207</f>
        <v>21658</v>
      </c>
      <c r="H19" s="12">
        <f>'Detalle por mes'!H20+'Detalle por mes'!H37+'Detalle por mes'!H54+'Detalle por mes'!H71+'Detalle por mes'!H88+'Detalle por mes'!H105+'Detalle por mes'!H122+'Detalle por mes'!H139+'Detalle por mes'!H156+'Detalle por mes'!H173+'Detalle por mes'!H190+'Detalle por mes'!H207</f>
        <v>4123924.12</v>
      </c>
      <c r="I19" s="12">
        <f>'Detalle por mes'!I20+'Detalle por mes'!I37+'Detalle por mes'!I54+'Detalle por mes'!I71+'Detalle por mes'!I88+'Detalle por mes'!I105+'Detalle por mes'!I122+'Detalle por mes'!I139+'Detalle por mes'!I156+'Detalle por mes'!I173+'Detalle por mes'!I190+'Detalle por mes'!I207</f>
        <v>20765</v>
      </c>
      <c r="J19" s="12">
        <f>'Detalle por mes'!J20+'Detalle por mes'!J37+'Detalle por mes'!J54+'Detalle por mes'!J71+'Detalle por mes'!J88+'Detalle por mes'!J105+'Detalle por mes'!J122+'Detalle por mes'!J139+'Detalle por mes'!J156+'Detalle por mes'!J173+'Detalle por mes'!J190+'Detalle por mes'!J207</f>
        <v>3754985.9200000004</v>
      </c>
      <c r="K19" s="12">
        <f>'Detalle por mes'!K20+'Detalle por mes'!K37+'Detalle por mes'!K54+'Detalle por mes'!K71+'Detalle por mes'!K88+'Detalle por mes'!K105+'Detalle por mes'!K122+'Detalle por mes'!K139+'Detalle por mes'!K156+'Detalle por mes'!K173+'Detalle por mes'!K190+'Detalle por mes'!K207</f>
        <v>9764</v>
      </c>
      <c r="L19" s="12">
        <f>'Detalle por mes'!L20+'Detalle por mes'!L37+'Detalle por mes'!L54+'Detalle por mes'!L71+'Detalle por mes'!L88+'Detalle por mes'!L105+'Detalle por mes'!L122+'Detalle por mes'!L139+'Detalle por mes'!L156+'Detalle por mes'!L173+'Detalle por mes'!L190+'Detalle por mes'!L207</f>
        <v>1833020.87</v>
      </c>
      <c r="M19" s="12">
        <f>'Detalle por mes'!M20+'Detalle por mes'!M37+'Detalle por mes'!M54+'Detalle por mes'!M71+'Detalle por mes'!M88+'Detalle por mes'!M105+'Detalle por mes'!M122+'Detalle por mes'!M139+'Detalle por mes'!M156+'Detalle por mes'!M173+'Detalle por mes'!M190+'Detalle por mes'!M207</f>
        <v>1578</v>
      </c>
      <c r="N19" s="12">
        <f>'Detalle por mes'!N20+'Detalle por mes'!N37+'Detalle por mes'!N54+'Detalle por mes'!N71+'Detalle por mes'!N88+'Detalle por mes'!N105+'Detalle por mes'!N122+'Detalle por mes'!N139+'Detalle por mes'!N156+'Detalle por mes'!N173+'Detalle por mes'!N190+'Detalle por mes'!N207</f>
        <v>450439.4800000001</v>
      </c>
      <c r="O19" s="12">
        <f>'Detalle por mes'!O20+'Detalle por mes'!O37+'Detalle por mes'!O54+'Detalle por mes'!O71+'Detalle por mes'!O88+'Detalle por mes'!O105+'Detalle por mes'!O122+'Detalle por mes'!O139+'Detalle por mes'!O156+'Detalle por mes'!O173+'Detalle por mes'!O190+'Detalle por mes'!O207</f>
        <v>193681</v>
      </c>
      <c r="P19" s="12">
        <f>'Detalle por mes'!P20+'Detalle por mes'!P37+'Detalle por mes'!P54+'Detalle por mes'!P71+'Detalle por mes'!P88+'Detalle por mes'!P105+'Detalle por mes'!P122+'Detalle por mes'!P139+'Detalle por mes'!P156+'Detalle por mes'!P173+'Detalle por mes'!P190+'Detalle por mes'!P207</f>
        <v>73593573.930000007</v>
      </c>
      <c r="Q19" s="12">
        <f>'Detalle por mes'!Q20+'Detalle por mes'!Q37+'Detalle por mes'!Q54+'Detalle por mes'!Q71+'Detalle por mes'!Q88+'Detalle por mes'!Q105+'Detalle por mes'!Q122+'Detalle por mes'!Q139+'Detalle por mes'!Q156+'Detalle por mes'!Q173+'Detalle por mes'!Q190+'Detalle por mes'!Q207</f>
        <v>2524</v>
      </c>
      <c r="R19" s="12">
        <f>'Detalle por mes'!R20+'Detalle por mes'!R37+'Detalle por mes'!R54+'Detalle por mes'!R71+'Detalle por mes'!R88+'Detalle por mes'!R105+'Detalle por mes'!R122+'Detalle por mes'!R139+'Detalle por mes'!R156+'Detalle por mes'!R173+'Detalle por mes'!R190+'Detalle por mes'!R207</f>
        <v>1689275.32</v>
      </c>
      <c r="S19" s="12">
        <f>'Detalle por mes'!S20+'Detalle por mes'!S37+'Detalle por mes'!S54+'Detalle por mes'!S71+'Detalle por mes'!S88+'Detalle por mes'!S105+'Detalle por mes'!S122+'Detalle por mes'!S139+'Detalle por mes'!S156+'Detalle por mes'!S173+'Detalle por mes'!S190+'Detalle por mes'!S207</f>
        <v>776163</v>
      </c>
      <c r="T19" s="12">
        <f>'Detalle por mes'!T20+'Detalle por mes'!T37+'Detalle por mes'!T54+'Detalle por mes'!T71+'Detalle por mes'!T88+'Detalle por mes'!T105+'Detalle por mes'!T122+'Detalle por mes'!T139+'Detalle por mes'!T156+'Detalle por mes'!T173+'Detalle por mes'!T190+'Detalle por mes'!T207</f>
        <v>153145407.36999997</v>
      </c>
      <c r="U19" s="12">
        <f>'Detalle por mes'!U20+'Detalle por mes'!U37+'Detalle por mes'!U54+'Detalle por mes'!U71+'Detalle por mes'!U88+'Detalle por mes'!U105+'Detalle por mes'!U122+'Detalle por mes'!U139+'Detalle por mes'!U156+'Detalle por mes'!U173+'Detalle por mes'!U190+'Detalle por mes'!U207</f>
        <v>125529022.43442625</v>
      </c>
    </row>
    <row r="20" spans="2:21" x14ac:dyDescent="0.25">
      <c r="B20" s="10" t="s">
        <v>0</v>
      </c>
      <c r="C20" s="12">
        <f>'Detalle por mes'!C21+'Detalle por mes'!C38+'Detalle por mes'!C55+'Detalle por mes'!C72+'Detalle por mes'!C89+'Detalle por mes'!C106+'Detalle por mes'!C123+'Detalle por mes'!C140+'Detalle por mes'!C157+'Detalle por mes'!C174+'Detalle por mes'!C191+'Detalle por mes'!C208</f>
        <v>728002</v>
      </c>
      <c r="D20" s="12">
        <f>'Detalle por mes'!D21+'Detalle por mes'!D38+'Detalle por mes'!D55+'Detalle por mes'!D72+'Detalle por mes'!D89+'Detalle por mes'!D106+'Detalle por mes'!D123+'Detalle por mes'!D140+'Detalle por mes'!D157+'Detalle por mes'!D174+'Detalle por mes'!D191+'Detalle por mes'!D208</f>
        <v>92827526.829999954</v>
      </c>
      <c r="E20" s="12">
        <f>'Detalle por mes'!E21+'Detalle por mes'!E38+'Detalle por mes'!E55+'Detalle por mes'!E72+'Detalle por mes'!E89+'Detalle por mes'!E106+'Detalle por mes'!E123+'Detalle por mes'!E140+'Detalle por mes'!E157+'Detalle por mes'!E174+'Detalle por mes'!E191+'Detalle por mes'!E208</f>
        <v>2246</v>
      </c>
      <c r="F20" s="12">
        <f>'Detalle por mes'!F21+'Detalle por mes'!F38+'Detalle por mes'!F55+'Detalle por mes'!F72+'Detalle por mes'!F89+'Detalle por mes'!F106+'Detalle por mes'!F123+'Detalle por mes'!F140+'Detalle por mes'!F157+'Detalle por mes'!F174+'Detalle por mes'!F191+'Detalle por mes'!F208</f>
        <v>290589.37999999989</v>
      </c>
      <c r="G20" s="12">
        <f>'Detalle por mes'!G21+'Detalle por mes'!G38+'Detalle por mes'!G55+'Detalle por mes'!G72+'Detalle por mes'!G89+'Detalle por mes'!G106+'Detalle por mes'!G123+'Detalle por mes'!G140+'Detalle por mes'!G157+'Detalle por mes'!G174+'Detalle por mes'!G191+'Detalle por mes'!G208</f>
        <v>30678</v>
      </c>
      <c r="H20" s="12">
        <f>'Detalle por mes'!H21+'Detalle por mes'!H38+'Detalle por mes'!H55+'Detalle por mes'!H72+'Detalle por mes'!H89+'Detalle por mes'!H106+'Detalle por mes'!H123+'Detalle por mes'!H140+'Detalle por mes'!H157+'Detalle por mes'!H174+'Detalle por mes'!H191+'Detalle por mes'!H208</f>
        <v>5796749.2000000002</v>
      </c>
      <c r="I20" s="12">
        <f>'Detalle por mes'!I21+'Detalle por mes'!I38+'Detalle por mes'!I55+'Detalle por mes'!I72+'Detalle por mes'!I89+'Detalle por mes'!I106+'Detalle por mes'!I123+'Detalle por mes'!I140+'Detalle por mes'!I157+'Detalle por mes'!I174+'Detalle por mes'!I191+'Detalle por mes'!I208</f>
        <v>14175</v>
      </c>
      <c r="J20" s="12">
        <f>'Detalle por mes'!J21+'Detalle por mes'!J38+'Detalle por mes'!J55+'Detalle por mes'!J72+'Detalle por mes'!J89+'Detalle por mes'!J106+'Detalle por mes'!J123+'Detalle por mes'!J140+'Detalle por mes'!J157+'Detalle por mes'!J174+'Detalle por mes'!J191+'Detalle por mes'!J208</f>
        <v>2612318.3400000003</v>
      </c>
      <c r="K20" s="12">
        <f>'Detalle por mes'!K21+'Detalle por mes'!K38+'Detalle por mes'!K55+'Detalle por mes'!K72+'Detalle por mes'!K89+'Detalle por mes'!K106+'Detalle por mes'!K123+'Detalle por mes'!K140+'Detalle por mes'!K157+'Detalle por mes'!K174+'Detalle por mes'!K191+'Detalle por mes'!K208</f>
        <v>19942</v>
      </c>
      <c r="L20" s="12">
        <f>'Detalle por mes'!L21+'Detalle por mes'!L38+'Detalle por mes'!L55+'Detalle por mes'!L72+'Detalle por mes'!L89+'Detalle por mes'!L106+'Detalle por mes'!L123+'Detalle por mes'!L140+'Detalle por mes'!L157+'Detalle por mes'!L174+'Detalle por mes'!L191+'Detalle por mes'!L208</f>
        <v>3728371.6400000011</v>
      </c>
      <c r="M20" s="12">
        <f>'Detalle por mes'!M21+'Detalle por mes'!M38+'Detalle por mes'!M55+'Detalle por mes'!M72+'Detalle por mes'!M89+'Detalle por mes'!M106+'Detalle por mes'!M123+'Detalle por mes'!M140+'Detalle por mes'!M157+'Detalle por mes'!M174+'Detalle por mes'!M191+'Detalle por mes'!M208</f>
        <v>1696</v>
      </c>
      <c r="N20" s="12">
        <f>'Detalle por mes'!N21+'Detalle por mes'!N38+'Detalle por mes'!N55+'Detalle por mes'!N72+'Detalle por mes'!N89+'Detalle por mes'!N106+'Detalle por mes'!N123+'Detalle por mes'!N140+'Detalle por mes'!N157+'Detalle por mes'!N174+'Detalle por mes'!N191+'Detalle por mes'!N208</f>
        <v>437059.91000000015</v>
      </c>
      <c r="O20" s="12">
        <f>'Detalle por mes'!O21+'Detalle por mes'!O38+'Detalle por mes'!O55+'Detalle por mes'!O72+'Detalle por mes'!O89+'Detalle por mes'!O106+'Detalle por mes'!O123+'Detalle por mes'!O140+'Detalle por mes'!O157+'Detalle por mes'!O174+'Detalle por mes'!O191+'Detalle por mes'!O208</f>
        <v>163563</v>
      </c>
      <c r="P20" s="12">
        <f>'Detalle por mes'!P21+'Detalle por mes'!P38+'Detalle por mes'!P55+'Detalle por mes'!P72+'Detalle por mes'!P89+'Detalle por mes'!P106+'Detalle por mes'!P123+'Detalle por mes'!P140+'Detalle por mes'!P157+'Detalle por mes'!P174+'Detalle por mes'!P191+'Detalle por mes'!P208</f>
        <v>62159861.870000005</v>
      </c>
      <c r="Q20" s="12">
        <f>'Detalle por mes'!Q21+'Detalle por mes'!Q38+'Detalle por mes'!Q55+'Detalle por mes'!Q72+'Detalle por mes'!Q89+'Detalle por mes'!Q106+'Detalle por mes'!Q123+'Detalle por mes'!Q140+'Detalle por mes'!Q157+'Detalle por mes'!Q174+'Detalle por mes'!Q191+'Detalle por mes'!Q208</f>
        <v>1</v>
      </c>
      <c r="R20" s="12">
        <f>'Detalle por mes'!R21+'Detalle por mes'!R38+'Detalle por mes'!R55+'Detalle por mes'!R72+'Detalle por mes'!R89+'Detalle por mes'!R106+'Detalle por mes'!R123+'Detalle por mes'!R140+'Detalle por mes'!R157+'Detalle por mes'!R174+'Detalle por mes'!R191+'Detalle por mes'!R208</f>
        <v>642.57000000000005</v>
      </c>
      <c r="S20" s="12">
        <f>'Detalle por mes'!S21+'Detalle por mes'!S38+'Detalle por mes'!S55+'Detalle por mes'!S72+'Detalle por mes'!S89+'Detalle por mes'!S106+'Detalle por mes'!S123+'Detalle por mes'!S140+'Detalle por mes'!S157+'Detalle por mes'!S174+'Detalle por mes'!S191+'Detalle por mes'!S208</f>
        <v>960303</v>
      </c>
      <c r="T20" s="12">
        <f>'Detalle por mes'!T21+'Detalle por mes'!T38+'Detalle por mes'!T55+'Detalle por mes'!T72+'Detalle por mes'!T89+'Detalle por mes'!T106+'Detalle por mes'!T123+'Detalle por mes'!T140+'Detalle por mes'!T157+'Detalle por mes'!T174+'Detalle por mes'!T191+'Detalle por mes'!T208</f>
        <v>167853119.74000004</v>
      </c>
      <c r="U20" s="12">
        <f>'Detalle por mes'!U21+'Detalle por mes'!U38+'Detalle por mes'!U55+'Detalle por mes'!U72+'Detalle por mes'!U89+'Detalle por mes'!U106+'Detalle por mes'!U123+'Detalle por mes'!U140+'Detalle por mes'!U157+'Detalle por mes'!U174+'Detalle por mes'!U191+'Detalle por mes'!U208</f>
        <v>137584524.37704918</v>
      </c>
    </row>
    <row r="21" spans="2:21" x14ac:dyDescent="0.25">
      <c r="B21" s="10" t="s">
        <v>34</v>
      </c>
      <c r="C21" s="12">
        <f>'Detalle por mes'!C22+'Detalle por mes'!C39+'Detalle por mes'!C56+'Detalle por mes'!C73+'Detalle por mes'!C90+'Detalle por mes'!C107+'Detalle por mes'!C124+'Detalle por mes'!C141+'Detalle por mes'!C158+'Detalle por mes'!C175+'Detalle por mes'!C192+'Detalle por mes'!C209</f>
        <v>895308</v>
      </c>
      <c r="D21" s="12">
        <f>'Detalle por mes'!D22+'Detalle por mes'!D39+'Detalle por mes'!D56+'Detalle por mes'!D73+'Detalle por mes'!D90+'Detalle por mes'!D107+'Detalle por mes'!D124+'Detalle por mes'!D141+'Detalle por mes'!D158+'Detalle por mes'!D175+'Detalle por mes'!D192+'Detalle por mes'!D209</f>
        <v>110728173.73999996</v>
      </c>
      <c r="E21" s="12">
        <f>'Detalle por mes'!E22+'Detalle por mes'!E39+'Detalle por mes'!E56+'Detalle por mes'!E73+'Detalle por mes'!E90+'Detalle por mes'!E107+'Detalle por mes'!E124+'Detalle por mes'!E141+'Detalle por mes'!E158+'Detalle por mes'!E175+'Detalle por mes'!E192+'Detalle por mes'!E209</f>
        <v>8412</v>
      </c>
      <c r="F21" s="12">
        <f>'Detalle por mes'!F22+'Detalle por mes'!F39+'Detalle por mes'!F56+'Detalle por mes'!F73+'Detalle por mes'!F90+'Detalle por mes'!F107+'Detalle por mes'!F124+'Detalle por mes'!F141+'Detalle por mes'!F158+'Detalle por mes'!F175+'Detalle por mes'!F192+'Detalle por mes'!F209</f>
        <v>673194.49999999977</v>
      </c>
      <c r="G21" s="12">
        <f>'Detalle por mes'!G22+'Detalle por mes'!G39+'Detalle por mes'!G56+'Detalle por mes'!G73+'Detalle por mes'!G90+'Detalle por mes'!G107+'Detalle por mes'!G124+'Detalle por mes'!G141+'Detalle por mes'!G158+'Detalle por mes'!G175+'Detalle por mes'!G192+'Detalle por mes'!G209</f>
        <v>46853</v>
      </c>
      <c r="H21" s="12">
        <f>'Detalle por mes'!H22+'Detalle por mes'!H39+'Detalle por mes'!H56+'Detalle por mes'!H73+'Detalle por mes'!H90+'Detalle por mes'!H107+'Detalle por mes'!H124+'Detalle por mes'!H141+'Detalle por mes'!H158+'Detalle por mes'!H175+'Detalle por mes'!H192+'Detalle por mes'!H209</f>
        <v>8701893.7600000016</v>
      </c>
      <c r="I21" s="12">
        <f>'Detalle por mes'!I22+'Detalle por mes'!I39+'Detalle por mes'!I56+'Detalle por mes'!I73+'Detalle por mes'!I90+'Detalle por mes'!I107+'Detalle por mes'!I124+'Detalle por mes'!I141+'Detalle por mes'!I158+'Detalle por mes'!I175+'Detalle por mes'!I192+'Detalle por mes'!I209</f>
        <v>28625</v>
      </c>
      <c r="J21" s="12">
        <f>'Detalle por mes'!J22+'Detalle por mes'!J39+'Detalle por mes'!J56+'Detalle por mes'!J73+'Detalle por mes'!J90+'Detalle por mes'!J107+'Detalle por mes'!J124+'Detalle por mes'!J141+'Detalle por mes'!J158+'Detalle por mes'!J175+'Detalle por mes'!J192+'Detalle por mes'!J209</f>
        <v>3341838.4000000004</v>
      </c>
      <c r="K21" s="12">
        <f>'Detalle por mes'!K22+'Detalle por mes'!K39+'Detalle por mes'!K56+'Detalle por mes'!K73+'Detalle por mes'!K90+'Detalle por mes'!K107+'Detalle por mes'!K124+'Detalle por mes'!K141+'Detalle por mes'!K158+'Detalle por mes'!K175+'Detalle por mes'!K192+'Detalle por mes'!K209</f>
        <v>19978</v>
      </c>
      <c r="L21" s="12">
        <f>'Detalle por mes'!L22+'Detalle por mes'!L39+'Detalle por mes'!L56+'Detalle por mes'!L73+'Detalle por mes'!L90+'Detalle por mes'!L107+'Detalle por mes'!L124+'Detalle por mes'!L141+'Detalle por mes'!L158+'Detalle por mes'!L175+'Detalle por mes'!L192+'Detalle por mes'!L209</f>
        <v>3552599.6099999994</v>
      </c>
      <c r="M21" s="12">
        <f>'Detalle por mes'!M22+'Detalle por mes'!M39+'Detalle por mes'!M56+'Detalle por mes'!M73+'Detalle por mes'!M90+'Detalle por mes'!M107+'Detalle por mes'!M124+'Detalle por mes'!M141+'Detalle por mes'!M158+'Detalle por mes'!M175+'Detalle por mes'!M192+'Detalle por mes'!M209</f>
        <v>3600</v>
      </c>
      <c r="N21" s="12">
        <f>'Detalle por mes'!N22+'Detalle por mes'!N39+'Detalle por mes'!N56+'Detalle por mes'!N73+'Detalle por mes'!N90+'Detalle por mes'!N107+'Detalle por mes'!N124+'Detalle por mes'!N141+'Detalle por mes'!N158+'Detalle por mes'!N175+'Detalle por mes'!N192+'Detalle por mes'!N209</f>
        <v>974884.26000000024</v>
      </c>
      <c r="O21" s="12">
        <f>'Detalle por mes'!O22+'Detalle por mes'!O39+'Detalle por mes'!O56+'Detalle por mes'!O73+'Detalle por mes'!O90+'Detalle por mes'!O107+'Detalle por mes'!O124+'Detalle por mes'!O141+'Detalle por mes'!O158+'Detalle por mes'!O175+'Detalle por mes'!O192+'Detalle por mes'!O209</f>
        <v>200058</v>
      </c>
      <c r="P21" s="12">
        <f>'Detalle por mes'!P22+'Detalle por mes'!P39+'Detalle por mes'!P56+'Detalle por mes'!P73+'Detalle por mes'!P90+'Detalle por mes'!P107+'Detalle por mes'!P124+'Detalle por mes'!P141+'Detalle por mes'!P158+'Detalle por mes'!P175+'Detalle por mes'!P192+'Detalle por mes'!P209</f>
        <v>73021443.070000023</v>
      </c>
      <c r="Q21" s="12">
        <f>'Detalle por mes'!Q22+'Detalle por mes'!Q39+'Detalle por mes'!Q56+'Detalle por mes'!Q73+'Detalle por mes'!Q90+'Detalle por mes'!Q107+'Detalle por mes'!Q124+'Detalle por mes'!Q141+'Detalle por mes'!Q158+'Detalle por mes'!Q175+'Detalle por mes'!Q192+'Detalle por mes'!Q209</f>
        <v>1</v>
      </c>
      <c r="R21" s="12">
        <f>'Detalle por mes'!R22+'Detalle por mes'!R39+'Detalle por mes'!R56+'Detalle por mes'!R73+'Detalle por mes'!R90+'Detalle por mes'!R107+'Detalle por mes'!R124+'Detalle por mes'!R141+'Detalle por mes'!R158+'Detalle por mes'!R175+'Detalle por mes'!R192+'Detalle por mes'!R209</f>
        <v>642.57000000000005</v>
      </c>
      <c r="S21" s="12">
        <f>'Detalle por mes'!S22+'Detalle por mes'!S39+'Detalle por mes'!S56+'Detalle por mes'!S73+'Detalle por mes'!S90+'Detalle por mes'!S107+'Detalle por mes'!S124+'Detalle por mes'!S141+'Detalle por mes'!S158+'Detalle por mes'!S175+'Detalle por mes'!S192+'Detalle por mes'!S209</f>
        <v>1202835</v>
      </c>
      <c r="T21" s="12">
        <f>'Detalle por mes'!T22+'Detalle por mes'!T39+'Detalle por mes'!T56+'Detalle por mes'!T73+'Detalle por mes'!T90+'Detalle por mes'!T107+'Detalle por mes'!T124+'Detalle por mes'!T141+'Detalle por mes'!T158+'Detalle por mes'!T175+'Detalle por mes'!T192+'Detalle por mes'!T209</f>
        <v>200994669.91000009</v>
      </c>
      <c r="U21" s="12">
        <f>'Detalle por mes'!U22+'Detalle por mes'!U39+'Detalle por mes'!U56+'Detalle por mes'!U73+'Detalle por mes'!U90+'Detalle por mes'!U107+'Detalle por mes'!U124+'Detalle por mes'!U141+'Detalle por mes'!U158+'Detalle por mes'!U175+'Detalle por mes'!U192+'Detalle por mes'!U209</f>
        <v>164749729.43442622</v>
      </c>
    </row>
    <row r="22" spans="2:21" x14ac:dyDescent="0.25">
      <c r="B22" s="10" t="s">
        <v>35</v>
      </c>
      <c r="C22" s="12">
        <f>'Detalle por mes'!C23+'Detalle por mes'!C40+'Detalle por mes'!C57+'Detalle por mes'!C74+'Detalle por mes'!C91+'Detalle por mes'!C108+'Detalle por mes'!C125+'Detalle por mes'!C142+'Detalle por mes'!C159+'Detalle por mes'!C176+'Detalle por mes'!C193+'Detalle por mes'!C210</f>
        <v>4604375</v>
      </c>
      <c r="D22" s="12">
        <f>'Detalle por mes'!D23+'Detalle por mes'!D40+'Detalle por mes'!D57+'Detalle por mes'!D74+'Detalle por mes'!D91+'Detalle por mes'!D108+'Detalle por mes'!D125+'Detalle por mes'!D142+'Detalle por mes'!D159+'Detalle por mes'!D176+'Detalle por mes'!D193+'Detalle por mes'!D210</f>
        <v>599494429.5600003</v>
      </c>
      <c r="E22" s="12">
        <f>'Detalle por mes'!E23+'Detalle por mes'!E40+'Detalle por mes'!E57+'Detalle por mes'!E74+'Detalle por mes'!E91+'Detalle por mes'!E108+'Detalle por mes'!E125+'Detalle por mes'!E142+'Detalle por mes'!E159+'Detalle por mes'!E176+'Detalle por mes'!E193+'Detalle por mes'!E210</f>
        <v>13698</v>
      </c>
      <c r="F22" s="12">
        <f>'Detalle por mes'!F23+'Detalle por mes'!F40+'Detalle por mes'!F57+'Detalle por mes'!F74+'Detalle por mes'!F91+'Detalle por mes'!F108+'Detalle por mes'!F125+'Detalle por mes'!F142+'Detalle por mes'!F159+'Detalle por mes'!F176+'Detalle por mes'!F193+'Detalle por mes'!F210</f>
        <v>1775518.1</v>
      </c>
      <c r="G22" s="12">
        <f>'Detalle por mes'!G23+'Detalle por mes'!G40+'Detalle por mes'!G57+'Detalle por mes'!G74+'Detalle por mes'!G91+'Detalle por mes'!G108+'Detalle por mes'!G125+'Detalle por mes'!G142+'Detalle por mes'!G159+'Detalle por mes'!G176+'Detalle por mes'!G193+'Detalle por mes'!G210</f>
        <v>117972</v>
      </c>
      <c r="H22" s="12">
        <f>'Detalle por mes'!H23+'Detalle por mes'!H40+'Detalle por mes'!H57+'Detalle por mes'!H74+'Detalle por mes'!H91+'Detalle por mes'!H108+'Detalle por mes'!H125+'Detalle por mes'!H142+'Detalle por mes'!H159+'Detalle por mes'!H176+'Detalle por mes'!H193+'Detalle por mes'!H210</f>
        <v>22864928.020000007</v>
      </c>
      <c r="I22" s="12">
        <f>'Detalle por mes'!I23+'Detalle por mes'!I40+'Detalle por mes'!I57+'Detalle por mes'!I74+'Detalle por mes'!I91+'Detalle por mes'!I108+'Detalle por mes'!I125+'Detalle por mes'!I142+'Detalle por mes'!I159+'Detalle por mes'!I176+'Detalle por mes'!I193+'Detalle por mes'!I210</f>
        <v>105213</v>
      </c>
      <c r="J22" s="12">
        <f>'Detalle por mes'!J23+'Detalle por mes'!J40+'Detalle por mes'!J57+'Detalle por mes'!J74+'Detalle por mes'!J91+'Detalle por mes'!J108+'Detalle por mes'!J125+'Detalle por mes'!J142+'Detalle por mes'!J159+'Detalle por mes'!J176+'Detalle por mes'!J193+'Detalle por mes'!J210</f>
        <v>18610666.989999998</v>
      </c>
      <c r="K22" s="12">
        <f>'Detalle por mes'!K23+'Detalle por mes'!K40+'Detalle por mes'!K57+'Detalle por mes'!K74+'Detalle por mes'!K91+'Detalle por mes'!K108+'Detalle por mes'!K125+'Detalle por mes'!K142+'Detalle por mes'!K159+'Detalle por mes'!K176+'Detalle por mes'!K193+'Detalle por mes'!K210</f>
        <v>29875</v>
      </c>
      <c r="L22" s="12">
        <f>'Detalle por mes'!L23+'Detalle por mes'!L40+'Detalle por mes'!L57+'Detalle por mes'!L74+'Detalle por mes'!L91+'Detalle por mes'!L108+'Detalle por mes'!L125+'Detalle por mes'!L142+'Detalle por mes'!L159+'Detalle por mes'!L176+'Detalle por mes'!L193+'Detalle por mes'!L210</f>
        <v>5526388</v>
      </c>
      <c r="M22" s="12">
        <f>'Detalle por mes'!M23+'Detalle por mes'!M40+'Detalle por mes'!M57+'Detalle por mes'!M74+'Detalle por mes'!M91+'Detalle por mes'!M108+'Detalle por mes'!M125+'Detalle por mes'!M142+'Detalle por mes'!M159+'Detalle por mes'!M176+'Detalle por mes'!M193+'Detalle por mes'!M210</f>
        <v>4008</v>
      </c>
      <c r="N22" s="12">
        <f>'Detalle por mes'!N23+'Detalle por mes'!N40+'Detalle por mes'!N57+'Detalle por mes'!N74+'Detalle por mes'!N91+'Detalle por mes'!N108+'Detalle por mes'!N125+'Detalle por mes'!N142+'Detalle por mes'!N159+'Detalle por mes'!N176+'Detalle por mes'!N193+'Detalle por mes'!N210</f>
        <v>1178315.5300000003</v>
      </c>
      <c r="O22" s="12">
        <f>'Detalle por mes'!O23+'Detalle por mes'!O40+'Detalle por mes'!O57+'Detalle por mes'!O74+'Detalle por mes'!O91+'Detalle por mes'!O108+'Detalle por mes'!O125+'Detalle por mes'!O142+'Detalle por mes'!O159+'Detalle por mes'!O176+'Detalle por mes'!O193+'Detalle por mes'!O210</f>
        <v>12500</v>
      </c>
      <c r="P22" s="12">
        <f>'Detalle por mes'!P23+'Detalle por mes'!P40+'Detalle por mes'!P57+'Detalle por mes'!P74+'Detalle por mes'!P91+'Detalle por mes'!P108+'Detalle por mes'!P125+'Detalle por mes'!P142+'Detalle por mes'!P159+'Detalle por mes'!P176+'Detalle por mes'!P193+'Detalle por mes'!P210</f>
        <v>4552700.3999999994</v>
      </c>
      <c r="Q22" s="12">
        <f>'Detalle por mes'!Q23+'Detalle por mes'!Q40+'Detalle por mes'!Q57+'Detalle por mes'!Q74+'Detalle por mes'!Q91+'Detalle por mes'!Q108+'Detalle por mes'!Q125+'Detalle por mes'!Q142+'Detalle por mes'!Q159+'Detalle por mes'!Q176+'Detalle por mes'!Q193+'Detalle por mes'!Q210</f>
        <v>2</v>
      </c>
      <c r="R22" s="12">
        <f>'Detalle por mes'!R23+'Detalle por mes'!R40+'Detalle por mes'!R57+'Detalle por mes'!R74+'Detalle por mes'!R91+'Detalle por mes'!R108+'Detalle por mes'!R125+'Detalle por mes'!R142+'Detalle por mes'!R159+'Detalle por mes'!R176+'Detalle por mes'!R193+'Detalle por mes'!R210</f>
        <v>1325.3000000000002</v>
      </c>
      <c r="S22" s="12">
        <f>'Detalle por mes'!S23+'Detalle por mes'!S40+'Detalle por mes'!S57+'Detalle por mes'!S74+'Detalle por mes'!S91+'Detalle por mes'!S108+'Detalle por mes'!S125+'Detalle por mes'!S142+'Detalle por mes'!S159+'Detalle por mes'!S176+'Detalle por mes'!S193+'Detalle por mes'!S210</f>
        <v>4887643</v>
      </c>
      <c r="T22" s="12">
        <f>'Detalle por mes'!T23+'Detalle por mes'!T40+'Detalle por mes'!T57+'Detalle por mes'!T74+'Detalle por mes'!T91+'Detalle por mes'!T108+'Detalle por mes'!T125+'Detalle por mes'!T142+'Detalle por mes'!T159+'Detalle por mes'!T176+'Detalle por mes'!T193+'Detalle por mes'!T210</f>
        <v>654004271.90000045</v>
      </c>
      <c r="U22" s="12">
        <f>'Detalle por mes'!U23+'Detalle por mes'!U40+'Detalle por mes'!U57+'Detalle por mes'!U74+'Detalle por mes'!U91+'Detalle por mes'!U108+'Detalle por mes'!U125+'Detalle por mes'!U142+'Detalle por mes'!U159+'Detalle por mes'!U176+'Detalle por mes'!U193+'Detalle por mes'!U210</f>
        <v>536069075.32786864</v>
      </c>
    </row>
    <row r="23" spans="2:21" x14ac:dyDescent="0.25">
      <c r="B23" s="13" t="s">
        <v>49</v>
      </c>
      <c r="C23" s="20">
        <f>C9</f>
        <v>23624172</v>
      </c>
      <c r="D23" s="20">
        <f t="shared" ref="D23:U23" si="1">D9</f>
        <v>2911544547.730001</v>
      </c>
      <c r="E23" s="20">
        <f t="shared" si="1"/>
        <v>136193</v>
      </c>
      <c r="F23" s="20">
        <f t="shared" si="1"/>
        <v>14429299.35</v>
      </c>
      <c r="G23" s="20">
        <f t="shared" si="1"/>
        <v>723714</v>
      </c>
      <c r="H23" s="20">
        <f t="shared" si="1"/>
        <v>136285631.14000002</v>
      </c>
      <c r="I23" s="20">
        <f t="shared" si="1"/>
        <v>1075941</v>
      </c>
      <c r="J23" s="20">
        <f t="shared" si="1"/>
        <v>162139826.46000004</v>
      </c>
      <c r="K23" s="20">
        <f t="shared" si="1"/>
        <v>277825</v>
      </c>
      <c r="L23" s="20">
        <f t="shared" si="1"/>
        <v>49931530.619999997</v>
      </c>
      <c r="M23" s="20">
        <f t="shared" si="1"/>
        <v>33616</v>
      </c>
      <c r="N23" s="20">
        <f t="shared" si="1"/>
        <v>9303621.6000000015</v>
      </c>
      <c r="O23" s="20">
        <f t="shared" si="1"/>
        <v>2266083</v>
      </c>
      <c r="P23" s="20">
        <f t="shared" si="1"/>
        <v>829908348.59000027</v>
      </c>
      <c r="Q23" s="20">
        <f t="shared" si="1"/>
        <v>31259</v>
      </c>
      <c r="R23" s="20">
        <f t="shared" si="1"/>
        <v>14232315.640000001</v>
      </c>
      <c r="S23" s="20">
        <f t="shared" si="1"/>
        <v>28171138</v>
      </c>
      <c r="T23" s="20">
        <f t="shared" si="1"/>
        <v>4128836620.9000015</v>
      </c>
      <c r="U23" s="20">
        <f t="shared" si="1"/>
        <v>3384292312.2131147</v>
      </c>
    </row>
  </sheetData>
  <pageMargins left="0.31496062992125984" right="0.31496062992125984" top="0.74803149606299213" bottom="0.74803149606299213" header="0.31496062992125984" footer="0.31496062992125984"/>
  <pageSetup paperSize="9" scale="49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V215"/>
  <sheetViews>
    <sheetView showGridLines="0" tabSelected="1" zoomScale="85" zoomScaleNormal="85" workbookViewId="0">
      <pane xSplit="2" ySplit="8" topLeftCell="G143" activePane="bottomRight" state="frozen"/>
      <selection pane="topRight" activeCell="C1" sqref="C1"/>
      <selection pane="bottomLeft" activeCell="A9" sqref="A9"/>
      <selection pane="bottomRight" activeCell="G215" sqref="G215"/>
    </sheetView>
  </sheetViews>
  <sheetFormatPr baseColWidth="10" defaultColWidth="11.42578125" defaultRowHeight="15" x14ac:dyDescent="0.25"/>
  <cols>
    <col min="1" max="1" width="4.85546875" style="1" customWidth="1"/>
    <col min="2" max="2" width="26.85546875" style="1" bestFit="1" customWidth="1"/>
    <col min="3" max="3" width="16.28515625" style="1" customWidth="1"/>
    <col min="4" max="4" width="16.85546875" style="1" bestFit="1" customWidth="1"/>
    <col min="5" max="19" width="16.28515625" style="1" customWidth="1"/>
    <col min="20" max="20" width="17.85546875" style="1" bestFit="1" customWidth="1"/>
    <col min="21" max="21" width="18.7109375" style="1" customWidth="1"/>
    <col min="22" max="22" width="29.5703125" style="1" customWidth="1"/>
    <col min="23" max="16384" width="11.42578125" style="1"/>
  </cols>
  <sheetData>
    <row r="2" spans="2:21" ht="18.75" x14ac:dyDescent="0.25">
      <c r="C2" s="30" t="s">
        <v>52</v>
      </c>
    </row>
    <row r="3" spans="2:21" x14ac:dyDescent="0.25">
      <c r="C3" s="18" t="s">
        <v>20</v>
      </c>
    </row>
    <row r="4" spans="2:21" x14ac:dyDescent="0.25">
      <c r="C4" s="5" t="s">
        <v>21</v>
      </c>
      <c r="D4" s="3"/>
      <c r="E4" s="4"/>
    </row>
    <row r="5" spans="2:21" x14ac:dyDescent="0.25">
      <c r="C5" s="19" t="s">
        <v>53</v>
      </c>
      <c r="E5" s="4"/>
    </row>
    <row r="6" spans="2:21" x14ac:dyDescent="0.25">
      <c r="C6" s="5" t="s">
        <v>51</v>
      </c>
      <c r="E6" s="4"/>
    </row>
    <row r="7" spans="2:21" x14ac:dyDescent="0.25">
      <c r="C7" s="5" t="s">
        <v>23</v>
      </c>
      <c r="D7" s="3"/>
      <c r="E7" s="4"/>
    </row>
    <row r="8" spans="2:21" s="7" customFormat="1" ht="30" x14ac:dyDescent="0.25">
      <c r="B8" s="6" t="s">
        <v>36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6" t="s">
        <v>10</v>
      </c>
      <c r="M8" s="6" t="s">
        <v>11</v>
      </c>
      <c r="N8" s="6" t="s">
        <v>12</v>
      </c>
      <c r="O8" s="6" t="s">
        <v>13</v>
      </c>
      <c r="P8" s="6" t="s">
        <v>14</v>
      </c>
      <c r="Q8" s="6" t="s">
        <v>57</v>
      </c>
      <c r="R8" s="6" t="s">
        <v>58</v>
      </c>
      <c r="S8" s="21" t="s">
        <v>15</v>
      </c>
      <c r="T8" s="21" t="s">
        <v>16</v>
      </c>
      <c r="U8" s="21" t="s">
        <v>17</v>
      </c>
    </row>
    <row r="10" spans="2:21" x14ac:dyDescent="0.25">
      <c r="B10" s="17" t="s">
        <v>37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2:21" x14ac:dyDescent="0.25">
      <c r="B11" s="1" t="s">
        <v>24</v>
      </c>
      <c r="C11" s="27">
        <v>33130</v>
      </c>
      <c r="D11" s="28">
        <v>4046081.899999999</v>
      </c>
      <c r="E11" s="28">
        <v>142</v>
      </c>
      <c r="F11" s="28">
        <v>17243.100000000006</v>
      </c>
      <c r="G11" s="28">
        <v>1205</v>
      </c>
      <c r="H11" s="28">
        <v>219171.80000000005</v>
      </c>
      <c r="I11" s="28">
        <v>1684</v>
      </c>
      <c r="J11" s="28">
        <v>292839.65000000002</v>
      </c>
      <c r="K11" s="28">
        <v>572</v>
      </c>
      <c r="L11" s="28">
        <v>103825.8</v>
      </c>
      <c r="M11" s="28">
        <v>142</v>
      </c>
      <c r="N11" s="28">
        <v>27664.90000000002</v>
      </c>
      <c r="O11" s="28">
        <v>10693</v>
      </c>
      <c r="P11" s="28">
        <v>3848432.4000000013</v>
      </c>
      <c r="Q11" s="28"/>
      <c r="R11" s="28"/>
      <c r="S11" s="28">
        <v>47568</v>
      </c>
      <c r="T11" s="28">
        <v>8555259.5499999952</v>
      </c>
      <c r="U11" s="29">
        <v>7012507.8278688556</v>
      </c>
    </row>
    <row r="12" spans="2:21" x14ac:dyDescent="0.25">
      <c r="B12" s="1" t="s">
        <v>25</v>
      </c>
      <c r="C12" s="22">
        <v>58445</v>
      </c>
      <c r="D12" s="23">
        <v>6725125.2000000002</v>
      </c>
      <c r="E12" s="23">
        <v>2204</v>
      </c>
      <c r="F12" s="23">
        <v>132309.80000000002</v>
      </c>
      <c r="G12" s="23">
        <v>2134</v>
      </c>
      <c r="H12" s="23">
        <v>376857.3000000001</v>
      </c>
      <c r="I12" s="23">
        <v>6250</v>
      </c>
      <c r="J12" s="23">
        <v>661606.59999999986</v>
      </c>
      <c r="K12" s="23">
        <v>1115</v>
      </c>
      <c r="L12" s="23">
        <v>195921.40000000005</v>
      </c>
      <c r="M12" s="23">
        <v>130</v>
      </c>
      <c r="N12" s="23">
        <v>25571.000000000007</v>
      </c>
      <c r="O12" s="23">
        <v>19081</v>
      </c>
      <c r="P12" s="23">
        <v>6782643.1000000006</v>
      </c>
      <c r="Q12" s="23"/>
      <c r="R12" s="23"/>
      <c r="S12" s="23">
        <v>89347</v>
      </c>
      <c r="T12" s="23">
        <v>14897851.900000008</v>
      </c>
      <c r="U12" s="24">
        <v>12211354.016393445</v>
      </c>
    </row>
    <row r="13" spans="2:21" x14ac:dyDescent="0.25">
      <c r="B13" s="1" t="s">
        <v>26</v>
      </c>
      <c r="C13" s="22">
        <v>134496</v>
      </c>
      <c r="D13" s="23">
        <v>16336732.300000001</v>
      </c>
      <c r="E13" s="23">
        <v>725</v>
      </c>
      <c r="F13" s="23">
        <v>85696.1</v>
      </c>
      <c r="G13" s="23">
        <v>4268</v>
      </c>
      <c r="H13" s="23">
        <v>742573.89999999991</v>
      </c>
      <c r="I13" s="23">
        <v>6264</v>
      </c>
      <c r="J13" s="23">
        <v>1087305.7999999996</v>
      </c>
      <c r="K13" s="23">
        <v>2272</v>
      </c>
      <c r="L13" s="23">
        <v>375740.50000000006</v>
      </c>
      <c r="M13" s="23">
        <v>340</v>
      </c>
      <c r="N13" s="23">
        <v>64457.099999999991</v>
      </c>
      <c r="O13" s="23">
        <v>12633</v>
      </c>
      <c r="P13" s="23">
        <v>4409202.6000000006</v>
      </c>
      <c r="Q13" s="23"/>
      <c r="R13" s="23"/>
      <c r="S13" s="23">
        <v>160998</v>
      </c>
      <c r="T13" s="23">
        <v>23101708.300000019</v>
      </c>
      <c r="U13" s="24">
        <v>18935826.475409836</v>
      </c>
    </row>
    <row r="14" spans="2:21" x14ac:dyDescent="0.25">
      <c r="B14" s="1" t="s">
        <v>27</v>
      </c>
      <c r="C14" s="22">
        <v>173782</v>
      </c>
      <c r="D14" s="23">
        <v>21285904.500000004</v>
      </c>
      <c r="E14" s="23">
        <v>313</v>
      </c>
      <c r="F14" s="23">
        <v>38266.549999999996</v>
      </c>
      <c r="G14" s="23">
        <v>2687</v>
      </c>
      <c r="H14" s="23">
        <v>488879.40000000026</v>
      </c>
      <c r="I14" s="23">
        <v>4252</v>
      </c>
      <c r="J14" s="23">
        <v>730348.89999999991</v>
      </c>
      <c r="K14" s="23">
        <v>1048</v>
      </c>
      <c r="L14" s="23">
        <v>190948.80000000008</v>
      </c>
      <c r="M14" s="23">
        <v>99</v>
      </c>
      <c r="N14" s="23">
        <v>19467.800000000003</v>
      </c>
      <c r="O14" s="23">
        <v>6657</v>
      </c>
      <c r="P14" s="23">
        <v>2432025.3000000003</v>
      </c>
      <c r="Q14" s="23"/>
      <c r="R14" s="23"/>
      <c r="S14" s="23">
        <v>188838</v>
      </c>
      <c r="T14" s="23">
        <v>25185841.25</v>
      </c>
      <c r="U14" s="24">
        <v>20644132.172131144</v>
      </c>
    </row>
    <row r="15" spans="2:21" x14ac:dyDescent="0.25">
      <c r="B15" s="1" t="s">
        <v>28</v>
      </c>
      <c r="C15" s="22">
        <v>309836</v>
      </c>
      <c r="D15" s="23">
        <v>39290407.099999994</v>
      </c>
      <c r="E15" s="23">
        <v>2400</v>
      </c>
      <c r="F15" s="23">
        <v>276414.64999999985</v>
      </c>
      <c r="G15" s="23">
        <v>12374</v>
      </c>
      <c r="H15" s="23">
        <v>2325780.6999999993</v>
      </c>
      <c r="I15" s="23">
        <v>20326</v>
      </c>
      <c r="J15" s="23">
        <v>2506457.6500000008</v>
      </c>
      <c r="K15" s="23">
        <v>5436</v>
      </c>
      <c r="L15" s="23">
        <v>976567.20000000019</v>
      </c>
      <c r="M15" s="23">
        <v>732</v>
      </c>
      <c r="N15" s="23">
        <v>152419.69999999998</v>
      </c>
      <c r="O15" s="23">
        <v>29420</v>
      </c>
      <c r="P15" s="23">
        <v>10409500.900000002</v>
      </c>
      <c r="Q15" s="23"/>
      <c r="R15" s="23"/>
      <c r="S15" s="23">
        <v>380524</v>
      </c>
      <c r="T15" s="23">
        <v>55937547.900000013</v>
      </c>
      <c r="U15" s="24">
        <v>45850449.098360613</v>
      </c>
    </row>
    <row r="16" spans="2:21" x14ac:dyDescent="0.25">
      <c r="B16" s="1" t="s">
        <v>29</v>
      </c>
      <c r="C16" s="22">
        <v>55250</v>
      </c>
      <c r="D16" s="23">
        <v>6765557.3999999976</v>
      </c>
      <c r="E16" s="23">
        <v>267</v>
      </c>
      <c r="F16" s="23">
        <v>32462.499999999993</v>
      </c>
      <c r="G16" s="23">
        <v>1073</v>
      </c>
      <c r="H16" s="23">
        <v>195345.19999999995</v>
      </c>
      <c r="I16" s="23">
        <v>2174</v>
      </c>
      <c r="J16" s="23">
        <v>376001.7</v>
      </c>
      <c r="K16" s="23">
        <v>770</v>
      </c>
      <c r="L16" s="23">
        <v>138970.20000000001</v>
      </c>
      <c r="M16" s="23">
        <v>109</v>
      </c>
      <c r="N16" s="23">
        <v>21434.800000000007</v>
      </c>
      <c r="O16" s="23">
        <v>14523</v>
      </c>
      <c r="P16" s="23">
        <v>5263785.6000000006</v>
      </c>
      <c r="Q16" s="23"/>
      <c r="R16" s="23"/>
      <c r="S16" s="23">
        <v>74166</v>
      </c>
      <c r="T16" s="23">
        <v>12793557.399999999</v>
      </c>
      <c r="U16" s="24">
        <v>10486522.459016394</v>
      </c>
    </row>
    <row r="17" spans="2:22" x14ac:dyDescent="0.25">
      <c r="B17" s="1" t="s">
        <v>30</v>
      </c>
      <c r="C17" s="22">
        <v>92011</v>
      </c>
      <c r="D17" s="23">
        <v>10550099.899999999</v>
      </c>
      <c r="E17" s="23">
        <v>597</v>
      </c>
      <c r="F17" s="23">
        <v>54468.399999999972</v>
      </c>
      <c r="G17" s="23">
        <v>2501</v>
      </c>
      <c r="H17" s="23">
        <v>406474.39999999997</v>
      </c>
      <c r="I17" s="23">
        <v>2341</v>
      </c>
      <c r="J17" s="23">
        <v>399924.8</v>
      </c>
      <c r="K17" s="23">
        <v>1281</v>
      </c>
      <c r="L17" s="23">
        <v>171883.7</v>
      </c>
      <c r="M17" s="23">
        <v>160</v>
      </c>
      <c r="N17" s="23">
        <v>29727.499999999993</v>
      </c>
      <c r="O17" s="23">
        <v>25325</v>
      </c>
      <c r="P17" s="23">
        <v>7764243.5999999959</v>
      </c>
      <c r="Q17" s="23"/>
      <c r="R17" s="23"/>
      <c r="S17" s="23">
        <v>124216</v>
      </c>
      <c r="T17" s="23">
        <v>19376822.299999986</v>
      </c>
      <c r="U17" s="24">
        <v>15882641.229508199</v>
      </c>
    </row>
    <row r="18" spans="2:22" x14ac:dyDescent="0.25">
      <c r="B18" s="1" t="s">
        <v>31</v>
      </c>
      <c r="C18" s="22">
        <v>1011522</v>
      </c>
      <c r="D18" s="23">
        <v>117220746.94000003</v>
      </c>
      <c r="E18" s="23">
        <v>2521</v>
      </c>
      <c r="F18" s="23">
        <v>292247.70000000013</v>
      </c>
      <c r="G18" s="23">
        <v>16499</v>
      </c>
      <c r="H18" s="23">
        <v>2937005.0100000002</v>
      </c>
      <c r="I18" s="23">
        <v>34466</v>
      </c>
      <c r="J18" s="23">
        <v>4674052.4000000013</v>
      </c>
      <c r="K18" s="23">
        <v>3404</v>
      </c>
      <c r="L18" s="23">
        <v>585276.09999999974</v>
      </c>
      <c r="M18" s="23">
        <v>399</v>
      </c>
      <c r="N18" s="23">
        <v>75209.000000000015</v>
      </c>
      <c r="O18" s="23">
        <v>1639</v>
      </c>
      <c r="P18" s="23">
        <v>552387.68999999994</v>
      </c>
      <c r="Q18" s="23"/>
      <c r="R18" s="23"/>
      <c r="S18" s="23">
        <v>1070450</v>
      </c>
      <c r="T18" s="23">
        <v>126336924.8399999</v>
      </c>
      <c r="U18" s="24">
        <v>103554856.42622961</v>
      </c>
    </row>
    <row r="19" spans="2:22" x14ac:dyDescent="0.25">
      <c r="B19" s="1" t="s">
        <v>32</v>
      </c>
      <c r="C19" s="22">
        <v>46013</v>
      </c>
      <c r="D19" s="23">
        <v>5633760.0999999987</v>
      </c>
      <c r="E19" s="23">
        <v>213</v>
      </c>
      <c r="F19" s="23">
        <v>25974.899999999998</v>
      </c>
      <c r="G19" s="23">
        <v>1547</v>
      </c>
      <c r="H19" s="23">
        <v>281815.89999999997</v>
      </c>
      <c r="I19" s="23">
        <v>2098</v>
      </c>
      <c r="J19" s="23">
        <v>358553.45</v>
      </c>
      <c r="K19" s="23">
        <v>661</v>
      </c>
      <c r="L19" s="23">
        <v>119897.59999999999</v>
      </c>
      <c r="M19" s="23">
        <v>138</v>
      </c>
      <c r="N19" s="23">
        <v>25650.100000000002</v>
      </c>
      <c r="O19" s="23">
        <v>10276</v>
      </c>
      <c r="P19" s="23">
        <v>3735861.5000000009</v>
      </c>
      <c r="Q19" s="23"/>
      <c r="R19" s="23"/>
      <c r="S19" s="23">
        <v>60946</v>
      </c>
      <c r="T19" s="23">
        <v>10181513.549999995</v>
      </c>
      <c r="U19" s="24">
        <v>8345502.9098360632</v>
      </c>
    </row>
    <row r="20" spans="2:22" x14ac:dyDescent="0.25">
      <c r="B20" s="1" t="s">
        <v>33</v>
      </c>
      <c r="C20" s="22">
        <v>60874</v>
      </c>
      <c r="D20" s="23">
        <v>7456331.4999999981</v>
      </c>
      <c r="E20" s="23">
        <v>196</v>
      </c>
      <c r="F20" s="23">
        <v>23961</v>
      </c>
      <c r="G20" s="23">
        <v>1528</v>
      </c>
      <c r="H20" s="23">
        <v>278717.8</v>
      </c>
      <c r="I20" s="23">
        <v>1492</v>
      </c>
      <c r="J20" s="23">
        <v>257033.85000000006</v>
      </c>
      <c r="K20" s="23">
        <v>694</v>
      </c>
      <c r="L20" s="23">
        <v>124826.59999999999</v>
      </c>
      <c r="M20" s="23">
        <v>199</v>
      </c>
      <c r="N20" s="23">
        <v>39143.30000000001</v>
      </c>
      <c r="O20" s="23">
        <v>14965</v>
      </c>
      <c r="P20" s="23">
        <v>5437849.3999999994</v>
      </c>
      <c r="Q20" s="23"/>
      <c r="R20" s="23"/>
      <c r="S20" s="23">
        <v>79948</v>
      </c>
      <c r="T20" s="23">
        <v>13617863.449999997</v>
      </c>
      <c r="U20" s="24">
        <v>11162183.155737706</v>
      </c>
    </row>
    <row r="21" spans="2:22" x14ac:dyDescent="0.25">
      <c r="B21" s="1" t="s">
        <v>0</v>
      </c>
      <c r="C21" s="22">
        <v>114123</v>
      </c>
      <c r="D21" s="23">
        <v>13908420.399999995</v>
      </c>
      <c r="E21" s="23">
        <v>162</v>
      </c>
      <c r="F21" s="23">
        <v>19727.400000000001</v>
      </c>
      <c r="G21" s="23">
        <v>2757</v>
      </c>
      <c r="H21" s="23">
        <v>495654.80000000005</v>
      </c>
      <c r="I21" s="23">
        <v>1320</v>
      </c>
      <c r="J21" s="23">
        <v>240522.4500000001</v>
      </c>
      <c r="K21" s="23">
        <v>1583</v>
      </c>
      <c r="L21" s="23">
        <v>282784.60000000003</v>
      </c>
      <c r="M21" s="23">
        <v>199</v>
      </c>
      <c r="N21" s="23">
        <v>38393.300000000003</v>
      </c>
      <c r="O21" s="23">
        <v>12176</v>
      </c>
      <c r="P21" s="23">
        <v>4427421.0999999996</v>
      </c>
      <c r="Q21" s="23"/>
      <c r="R21" s="23"/>
      <c r="S21" s="23">
        <v>132320</v>
      </c>
      <c r="T21" s="23">
        <v>19412924.050000008</v>
      </c>
      <c r="U21" s="24">
        <v>15912232.827868842</v>
      </c>
    </row>
    <row r="22" spans="2:22" x14ac:dyDescent="0.25">
      <c r="B22" s="1" t="s">
        <v>34</v>
      </c>
      <c r="C22" s="22">
        <v>113619</v>
      </c>
      <c r="D22" s="23">
        <v>13738158.999999998</v>
      </c>
      <c r="E22" s="23">
        <v>893</v>
      </c>
      <c r="F22" s="23">
        <v>56947.799999999967</v>
      </c>
      <c r="G22" s="23">
        <v>3584</v>
      </c>
      <c r="H22" s="23">
        <v>640982.1</v>
      </c>
      <c r="I22" s="23">
        <v>2290</v>
      </c>
      <c r="J22" s="23">
        <v>295721.7</v>
      </c>
      <c r="K22" s="23">
        <v>1659</v>
      </c>
      <c r="L22" s="23">
        <v>288879.8</v>
      </c>
      <c r="M22" s="23">
        <v>407</v>
      </c>
      <c r="N22" s="23">
        <v>79242.599999999991</v>
      </c>
      <c r="O22" s="23">
        <v>16276</v>
      </c>
      <c r="P22" s="23">
        <v>5708883.1000000006</v>
      </c>
      <c r="Q22" s="23"/>
      <c r="R22" s="23"/>
      <c r="S22" s="23">
        <v>138728</v>
      </c>
      <c r="T22" s="23">
        <v>20808816.100000005</v>
      </c>
      <c r="U22" s="24">
        <v>17056406.639344279</v>
      </c>
      <c r="V22" s="32"/>
    </row>
    <row r="23" spans="2:22" x14ac:dyDescent="0.25">
      <c r="B23" s="1" t="s">
        <v>35</v>
      </c>
      <c r="C23" s="22">
        <v>704304</v>
      </c>
      <c r="D23" s="23">
        <v>89134009.099999979</v>
      </c>
      <c r="E23" s="23">
        <v>1766</v>
      </c>
      <c r="F23" s="23">
        <v>220928.05000000005</v>
      </c>
      <c r="G23" s="23">
        <v>12573</v>
      </c>
      <c r="H23" s="23">
        <v>2358517.2999999989</v>
      </c>
      <c r="I23" s="23">
        <v>13413</v>
      </c>
      <c r="J23" s="23">
        <v>2308069.5999999987</v>
      </c>
      <c r="K23" s="23">
        <v>2763</v>
      </c>
      <c r="L23" s="23">
        <v>501273.40000000008</v>
      </c>
      <c r="M23" s="23">
        <v>587</v>
      </c>
      <c r="N23" s="23">
        <v>126072.70000000001</v>
      </c>
      <c r="O23" s="23">
        <v>1313</v>
      </c>
      <c r="P23" s="23">
        <v>462630.09999999992</v>
      </c>
      <c r="Q23" s="23"/>
      <c r="R23" s="23"/>
      <c r="S23" s="23">
        <v>736719</v>
      </c>
      <c r="T23" s="23">
        <v>95111500.250000015</v>
      </c>
      <c r="U23" s="24">
        <v>77960246.106557429</v>
      </c>
    </row>
    <row r="24" spans="2:22" x14ac:dyDescent="0.25">
      <c r="B24" s="25" t="s">
        <v>54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>
        <v>54862621</v>
      </c>
      <c r="U24" s="31">
        <f>T24/1.22</f>
        <v>44969361.475409836</v>
      </c>
    </row>
    <row r="25" spans="2:22" x14ac:dyDescent="0.25">
      <c r="B25" s="25" t="s">
        <v>55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>
        <f>T25/1.22</f>
        <v>0</v>
      </c>
    </row>
    <row r="26" spans="2:22" x14ac:dyDescent="0.25">
      <c r="B26" s="25" t="s">
        <v>56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>
        <f>T26/1.22</f>
        <v>0</v>
      </c>
    </row>
    <row r="27" spans="2:22" x14ac:dyDescent="0.25">
      <c r="B27" s="25" t="s">
        <v>38</v>
      </c>
      <c r="C27" s="26">
        <f>SUM(C11:C26)</f>
        <v>2907405</v>
      </c>
      <c r="D27" s="26">
        <f t="shared" ref="D27:U27" si="0">SUM(D11:D26)</f>
        <v>352091335.33999997</v>
      </c>
      <c r="E27" s="26">
        <f t="shared" si="0"/>
        <v>12399</v>
      </c>
      <c r="F27" s="26">
        <f t="shared" si="0"/>
        <v>1276647.9500000002</v>
      </c>
      <c r="G27" s="26">
        <f t="shared" si="0"/>
        <v>64730</v>
      </c>
      <c r="H27" s="26">
        <f t="shared" si="0"/>
        <v>11747775.609999999</v>
      </c>
      <c r="I27" s="26">
        <f t="shared" si="0"/>
        <v>98370</v>
      </c>
      <c r="J27" s="26">
        <f t="shared" si="0"/>
        <v>14188438.549999997</v>
      </c>
      <c r="K27" s="26">
        <f t="shared" si="0"/>
        <v>23258</v>
      </c>
      <c r="L27" s="26">
        <f t="shared" si="0"/>
        <v>4056795.7</v>
      </c>
      <c r="M27" s="26">
        <f t="shared" si="0"/>
        <v>3641</v>
      </c>
      <c r="N27" s="26">
        <f t="shared" si="0"/>
        <v>724453.8</v>
      </c>
      <c r="O27" s="26">
        <f t="shared" si="0"/>
        <v>174977</v>
      </c>
      <c r="P27" s="26">
        <f t="shared" si="0"/>
        <v>61234866.390000001</v>
      </c>
      <c r="Q27" s="26">
        <f t="shared" si="0"/>
        <v>0</v>
      </c>
      <c r="R27" s="26">
        <f t="shared" si="0"/>
        <v>0</v>
      </c>
      <c r="S27" s="26">
        <f t="shared" si="0"/>
        <v>3284768</v>
      </c>
      <c r="T27" s="26">
        <f t="shared" si="0"/>
        <v>500180751.83999997</v>
      </c>
      <c r="U27" s="26">
        <f t="shared" si="0"/>
        <v>409984222.81967223</v>
      </c>
    </row>
    <row r="28" spans="2:22" ht="15" customHeight="1" x14ac:dyDescent="0.25">
      <c r="B28" s="1" t="s">
        <v>24</v>
      </c>
      <c r="C28" s="22">
        <v>31725</v>
      </c>
      <c r="D28" s="23">
        <v>3807420.600000001</v>
      </c>
      <c r="E28" s="23">
        <v>173</v>
      </c>
      <c r="F28" s="23">
        <v>21060.2</v>
      </c>
      <c r="G28" s="23">
        <v>1284</v>
      </c>
      <c r="H28" s="23">
        <v>230034.79999999993</v>
      </c>
      <c r="I28" s="23">
        <v>1658</v>
      </c>
      <c r="J28" s="23">
        <v>289047.89999999997</v>
      </c>
      <c r="K28" s="23">
        <v>548</v>
      </c>
      <c r="L28" s="23">
        <v>99248.099999999991</v>
      </c>
      <c r="M28" s="23">
        <v>170</v>
      </c>
      <c r="N28" s="23">
        <v>30757.100000000009</v>
      </c>
      <c r="O28" s="23">
        <v>10575</v>
      </c>
      <c r="P28" s="23">
        <v>3829102.3</v>
      </c>
      <c r="Q28" s="23"/>
      <c r="R28" s="23"/>
      <c r="S28" s="23">
        <v>46133</v>
      </c>
      <c r="T28" s="23">
        <v>8306670.9999999963</v>
      </c>
      <c r="U28" s="24">
        <v>6808746.7213114817</v>
      </c>
    </row>
    <row r="29" spans="2:22" x14ac:dyDescent="0.25">
      <c r="B29" s="1" t="s">
        <v>25</v>
      </c>
      <c r="C29" s="22">
        <v>72539</v>
      </c>
      <c r="D29" s="23">
        <v>7393610.0999999996</v>
      </c>
      <c r="E29" s="23">
        <v>2561</v>
      </c>
      <c r="F29" s="23">
        <v>144977.60000000003</v>
      </c>
      <c r="G29" s="23">
        <v>2442</v>
      </c>
      <c r="H29" s="23">
        <v>434251.3000000001</v>
      </c>
      <c r="I29" s="23">
        <v>5964</v>
      </c>
      <c r="J29" s="23">
        <v>625056.05000000016</v>
      </c>
      <c r="K29" s="23">
        <v>838</v>
      </c>
      <c r="L29" s="23">
        <v>148366.09999999998</v>
      </c>
      <c r="M29" s="23">
        <v>112</v>
      </c>
      <c r="N29" s="23">
        <v>20662.800000000007</v>
      </c>
      <c r="O29" s="23">
        <v>21498</v>
      </c>
      <c r="P29" s="23">
        <v>7676046.6000000006</v>
      </c>
      <c r="Q29" s="23"/>
      <c r="R29" s="23"/>
      <c r="S29" s="23">
        <v>105954</v>
      </c>
      <c r="T29" s="23">
        <v>16442970.549999986</v>
      </c>
      <c r="U29" s="24">
        <v>13477844.713114755</v>
      </c>
    </row>
    <row r="30" spans="2:22" x14ac:dyDescent="0.25">
      <c r="B30" s="1" t="s">
        <v>26</v>
      </c>
      <c r="C30" s="22">
        <v>130538</v>
      </c>
      <c r="D30" s="23">
        <v>15248133.6</v>
      </c>
      <c r="E30" s="23">
        <v>896</v>
      </c>
      <c r="F30" s="23">
        <v>97799.099999999991</v>
      </c>
      <c r="G30" s="23">
        <v>4531</v>
      </c>
      <c r="H30" s="23">
        <v>749903.9</v>
      </c>
      <c r="I30" s="23">
        <v>6356</v>
      </c>
      <c r="J30" s="23">
        <v>1118926.2499999995</v>
      </c>
      <c r="K30" s="23">
        <v>2129</v>
      </c>
      <c r="L30" s="23">
        <v>349005.50000000006</v>
      </c>
      <c r="M30" s="23">
        <v>353</v>
      </c>
      <c r="N30" s="23">
        <v>67615.299999999988</v>
      </c>
      <c r="O30" s="23">
        <v>11460</v>
      </c>
      <c r="P30" s="23">
        <v>3984444.0000000009</v>
      </c>
      <c r="Q30" s="23"/>
      <c r="R30" s="23"/>
      <c r="S30" s="23">
        <v>156263</v>
      </c>
      <c r="T30" s="23">
        <v>21615827.649999995</v>
      </c>
      <c r="U30" s="24">
        <v>17717891.516393442</v>
      </c>
    </row>
    <row r="31" spans="2:22" x14ac:dyDescent="0.25">
      <c r="B31" s="1" t="s">
        <v>27</v>
      </c>
      <c r="C31" s="22">
        <v>128338</v>
      </c>
      <c r="D31" s="23">
        <v>15717639.300000001</v>
      </c>
      <c r="E31" s="23">
        <v>280</v>
      </c>
      <c r="F31" s="23">
        <v>34233.85</v>
      </c>
      <c r="G31" s="23">
        <v>2354</v>
      </c>
      <c r="H31" s="23">
        <v>428505.69999999984</v>
      </c>
      <c r="I31" s="23">
        <v>3276</v>
      </c>
      <c r="J31" s="23">
        <v>563628.24999999988</v>
      </c>
      <c r="K31" s="23">
        <v>914</v>
      </c>
      <c r="L31" s="23">
        <v>166282.50000000003</v>
      </c>
      <c r="M31" s="23">
        <v>92</v>
      </c>
      <c r="N31" s="23">
        <v>18096.400000000005</v>
      </c>
      <c r="O31" s="23">
        <v>6923</v>
      </c>
      <c r="P31" s="23">
        <v>2524739.100000001</v>
      </c>
      <c r="Q31" s="23"/>
      <c r="R31" s="23"/>
      <c r="S31" s="23">
        <v>142177</v>
      </c>
      <c r="T31" s="23">
        <v>19453125.100000005</v>
      </c>
      <c r="U31" s="24">
        <v>15945184.508196723</v>
      </c>
    </row>
    <row r="32" spans="2:22" x14ac:dyDescent="0.25">
      <c r="B32" s="1" t="s">
        <v>28</v>
      </c>
      <c r="C32" s="22">
        <v>292534</v>
      </c>
      <c r="D32" s="23">
        <v>36711470.400000036</v>
      </c>
      <c r="E32" s="23">
        <v>2291</v>
      </c>
      <c r="F32" s="23">
        <v>250335.49999999997</v>
      </c>
      <c r="G32" s="23">
        <v>11744</v>
      </c>
      <c r="H32" s="23">
        <v>2200837.7999999998</v>
      </c>
      <c r="I32" s="23">
        <v>19661</v>
      </c>
      <c r="J32" s="23">
        <v>2457088.1999999997</v>
      </c>
      <c r="K32" s="23">
        <v>5191</v>
      </c>
      <c r="L32" s="23">
        <v>913938.9</v>
      </c>
      <c r="M32" s="23">
        <v>750</v>
      </c>
      <c r="N32" s="23">
        <v>159108.9</v>
      </c>
      <c r="O32" s="23">
        <v>28776</v>
      </c>
      <c r="P32" s="23">
        <v>10118092.300000001</v>
      </c>
      <c r="Q32" s="23"/>
      <c r="R32" s="23"/>
      <c r="S32" s="23">
        <v>360947</v>
      </c>
      <c r="T32" s="23">
        <v>52810871.999999985</v>
      </c>
      <c r="U32" s="24">
        <v>43287600.000000022</v>
      </c>
    </row>
    <row r="33" spans="2:21" x14ac:dyDescent="0.25">
      <c r="B33" s="1" t="s">
        <v>29</v>
      </c>
      <c r="C33" s="22">
        <v>49756</v>
      </c>
      <c r="D33" s="23">
        <v>6084633.799999998</v>
      </c>
      <c r="E33" s="23">
        <v>215</v>
      </c>
      <c r="F33" s="23">
        <v>26190.5</v>
      </c>
      <c r="G33" s="23">
        <v>1319</v>
      </c>
      <c r="H33" s="23">
        <v>240345.1</v>
      </c>
      <c r="I33" s="23">
        <v>2205</v>
      </c>
      <c r="J33" s="23">
        <v>383038.0500000001</v>
      </c>
      <c r="K33" s="23">
        <v>734</v>
      </c>
      <c r="L33" s="23">
        <v>132989.5</v>
      </c>
      <c r="M33" s="23">
        <v>204</v>
      </c>
      <c r="N33" s="23">
        <v>40110.30000000001</v>
      </c>
      <c r="O33" s="23">
        <v>15822</v>
      </c>
      <c r="P33" s="23">
        <v>5733371.3999999985</v>
      </c>
      <c r="Q33" s="23"/>
      <c r="R33" s="23"/>
      <c r="S33" s="23">
        <v>70255</v>
      </c>
      <c r="T33" s="23">
        <v>12640678.649999999</v>
      </c>
      <c r="U33" s="24">
        <v>10361212.008196728</v>
      </c>
    </row>
    <row r="34" spans="2:21" x14ac:dyDescent="0.25">
      <c r="B34" s="1" t="s">
        <v>30</v>
      </c>
      <c r="C34" s="22">
        <v>98566</v>
      </c>
      <c r="D34" s="23">
        <v>10526895.100000003</v>
      </c>
      <c r="E34" s="23">
        <v>627</v>
      </c>
      <c r="F34" s="23">
        <v>59187.099999999991</v>
      </c>
      <c r="G34" s="23">
        <v>2640</v>
      </c>
      <c r="H34" s="23">
        <v>407133.20000000007</v>
      </c>
      <c r="I34" s="23">
        <v>2312</v>
      </c>
      <c r="J34" s="23">
        <v>394620.70000000019</v>
      </c>
      <c r="K34" s="23">
        <v>958</v>
      </c>
      <c r="L34" s="23">
        <v>138452.39999999997</v>
      </c>
      <c r="M34" s="23">
        <v>202</v>
      </c>
      <c r="N34" s="23">
        <v>36269.9</v>
      </c>
      <c r="O34" s="23">
        <v>23604</v>
      </c>
      <c r="P34" s="23">
        <v>7015055.4999999991</v>
      </c>
      <c r="Q34" s="23"/>
      <c r="R34" s="23"/>
      <c r="S34" s="23">
        <v>128909</v>
      </c>
      <c r="T34" s="23">
        <v>18577613.900000006</v>
      </c>
      <c r="U34" s="24">
        <v>15227552.377049176</v>
      </c>
    </row>
    <row r="35" spans="2:21" x14ac:dyDescent="0.25">
      <c r="B35" s="1" t="s">
        <v>31</v>
      </c>
      <c r="C35" s="22">
        <v>838175</v>
      </c>
      <c r="D35" s="23">
        <v>95969664.900000051</v>
      </c>
      <c r="E35" s="23">
        <v>2193</v>
      </c>
      <c r="F35" s="23">
        <v>255104.32999999996</v>
      </c>
      <c r="G35" s="23">
        <v>13833</v>
      </c>
      <c r="H35" s="23">
        <v>2466260.1799999997</v>
      </c>
      <c r="I35" s="23">
        <v>30745</v>
      </c>
      <c r="J35" s="23">
        <v>4135733.2300000023</v>
      </c>
      <c r="K35" s="23">
        <v>2969</v>
      </c>
      <c r="L35" s="23">
        <v>501484.39999999985</v>
      </c>
      <c r="M35" s="23">
        <v>366</v>
      </c>
      <c r="N35" s="23">
        <v>70713.000000000015</v>
      </c>
      <c r="O35" s="23">
        <v>1464</v>
      </c>
      <c r="P35" s="23">
        <v>478492.50000000006</v>
      </c>
      <c r="Q35" s="23"/>
      <c r="R35" s="23"/>
      <c r="S35" s="23">
        <v>889745</v>
      </c>
      <c r="T35" s="23">
        <v>103877452.54000007</v>
      </c>
      <c r="U35" s="24">
        <v>85145452.901639357</v>
      </c>
    </row>
    <row r="36" spans="2:21" x14ac:dyDescent="0.25">
      <c r="B36" s="1" t="s">
        <v>32</v>
      </c>
      <c r="C36" s="22">
        <v>41009</v>
      </c>
      <c r="D36" s="23">
        <v>5019610.4999999991</v>
      </c>
      <c r="E36" s="23">
        <v>253</v>
      </c>
      <c r="F36" s="23">
        <v>30840.600000000002</v>
      </c>
      <c r="G36" s="23">
        <v>1494</v>
      </c>
      <c r="H36" s="23">
        <v>272109.40000000002</v>
      </c>
      <c r="I36" s="23">
        <v>1962</v>
      </c>
      <c r="J36" s="23">
        <v>335630.10000000009</v>
      </c>
      <c r="K36" s="23">
        <v>641</v>
      </c>
      <c r="L36" s="23">
        <v>116319.79999999997</v>
      </c>
      <c r="M36" s="23">
        <v>204</v>
      </c>
      <c r="N36" s="23">
        <v>38340</v>
      </c>
      <c r="O36" s="23">
        <v>11203</v>
      </c>
      <c r="P36" s="23">
        <v>4069532.4000000004</v>
      </c>
      <c r="Q36" s="23"/>
      <c r="R36" s="23"/>
      <c r="S36" s="23">
        <v>56766</v>
      </c>
      <c r="T36" s="23">
        <v>9882382.7999999989</v>
      </c>
      <c r="U36" s="24">
        <v>8100313.7704918049</v>
      </c>
    </row>
    <row r="37" spans="2:21" x14ac:dyDescent="0.25">
      <c r="B37" s="1" t="s">
        <v>33</v>
      </c>
      <c r="C37" s="22">
        <v>56344</v>
      </c>
      <c r="D37" s="23">
        <v>6889654.799999997</v>
      </c>
      <c r="E37" s="23">
        <v>200</v>
      </c>
      <c r="F37" s="23">
        <v>24450.999999999993</v>
      </c>
      <c r="G37" s="23">
        <v>1504</v>
      </c>
      <c r="H37" s="23">
        <v>274342.3</v>
      </c>
      <c r="I37" s="23">
        <v>1501</v>
      </c>
      <c r="J37" s="23">
        <v>259775.40000000008</v>
      </c>
      <c r="K37" s="23">
        <v>659</v>
      </c>
      <c r="L37" s="23">
        <v>119133.19999999997</v>
      </c>
      <c r="M37" s="23">
        <v>162</v>
      </c>
      <c r="N37" s="23">
        <v>31764.3</v>
      </c>
      <c r="O37" s="23">
        <v>13282</v>
      </c>
      <c r="P37" s="23">
        <v>4828485.8999999985</v>
      </c>
      <c r="Q37" s="23"/>
      <c r="R37" s="23"/>
      <c r="S37" s="23">
        <v>73652</v>
      </c>
      <c r="T37" s="23">
        <v>12427606.899999993</v>
      </c>
      <c r="U37" s="24">
        <v>10186563.032786882</v>
      </c>
    </row>
    <row r="38" spans="2:21" x14ac:dyDescent="0.25">
      <c r="B38" s="1" t="s">
        <v>0</v>
      </c>
      <c r="C38" s="22">
        <v>91486</v>
      </c>
      <c r="D38" s="23">
        <v>11136598.999999996</v>
      </c>
      <c r="E38" s="23">
        <v>187</v>
      </c>
      <c r="F38" s="23">
        <v>22809.499999999996</v>
      </c>
      <c r="G38" s="23">
        <v>2208</v>
      </c>
      <c r="H38" s="23">
        <v>395711.59999999992</v>
      </c>
      <c r="I38" s="23">
        <v>1201</v>
      </c>
      <c r="J38" s="23">
        <v>218759.1</v>
      </c>
      <c r="K38" s="23">
        <v>1412</v>
      </c>
      <c r="L38" s="23">
        <v>252989.59999999998</v>
      </c>
      <c r="M38" s="23">
        <v>216</v>
      </c>
      <c r="N38" s="23">
        <v>40077.299999999996</v>
      </c>
      <c r="O38" s="23">
        <v>12560</v>
      </c>
      <c r="P38" s="23">
        <v>4566641.9999999991</v>
      </c>
      <c r="Q38" s="23"/>
      <c r="R38" s="23"/>
      <c r="S38" s="23">
        <v>109270</v>
      </c>
      <c r="T38" s="23">
        <v>16633588.099999996</v>
      </c>
      <c r="U38" s="24">
        <v>13634088.606557366</v>
      </c>
    </row>
    <row r="39" spans="2:21" x14ac:dyDescent="0.25">
      <c r="B39" s="1" t="s">
        <v>34</v>
      </c>
      <c r="C39" s="22">
        <v>113785</v>
      </c>
      <c r="D39" s="23">
        <v>12289819.299999997</v>
      </c>
      <c r="E39" s="23">
        <v>789</v>
      </c>
      <c r="F39" s="23">
        <v>50053.5</v>
      </c>
      <c r="G39" s="23">
        <v>3867</v>
      </c>
      <c r="H39" s="23">
        <v>661369.60000000009</v>
      </c>
      <c r="I39" s="23">
        <v>2132</v>
      </c>
      <c r="J39" s="23">
        <v>263125.90000000002</v>
      </c>
      <c r="K39" s="23">
        <v>1658</v>
      </c>
      <c r="L39" s="23">
        <v>284234.3</v>
      </c>
      <c r="M39" s="23">
        <v>429</v>
      </c>
      <c r="N39" s="23">
        <v>80143.599999999977</v>
      </c>
      <c r="O39" s="23">
        <v>16113</v>
      </c>
      <c r="P39" s="23">
        <v>5650615.2000000002</v>
      </c>
      <c r="Q39" s="23"/>
      <c r="R39" s="23"/>
      <c r="S39" s="23">
        <v>138773</v>
      </c>
      <c r="T39" s="23">
        <v>19279361.400000002</v>
      </c>
      <c r="U39" s="24">
        <v>15802755.245901641</v>
      </c>
    </row>
    <row r="40" spans="2:21" x14ac:dyDescent="0.25">
      <c r="B40" s="1" t="s">
        <v>35</v>
      </c>
      <c r="C40" s="22">
        <v>541585</v>
      </c>
      <c r="D40" s="23">
        <v>68377623.899999991</v>
      </c>
      <c r="E40" s="23">
        <v>1393</v>
      </c>
      <c r="F40" s="23">
        <v>173761.89999999997</v>
      </c>
      <c r="G40" s="23">
        <v>10081</v>
      </c>
      <c r="H40" s="23">
        <v>1899780.5000000002</v>
      </c>
      <c r="I40" s="23">
        <v>11270</v>
      </c>
      <c r="J40" s="23">
        <v>1935748</v>
      </c>
      <c r="K40" s="23">
        <v>2328</v>
      </c>
      <c r="L40" s="23">
        <v>417422.59999999992</v>
      </c>
      <c r="M40" s="23">
        <v>529</v>
      </c>
      <c r="N40" s="23">
        <v>112466.00000000001</v>
      </c>
      <c r="O40" s="23">
        <v>1108</v>
      </c>
      <c r="P40" s="23">
        <v>381248.70000000007</v>
      </c>
      <c r="Q40" s="23"/>
      <c r="R40" s="23"/>
      <c r="S40" s="23">
        <v>568294</v>
      </c>
      <c r="T40" s="23">
        <v>73298051.599999964</v>
      </c>
      <c r="U40" s="24">
        <v>60080370.163934425</v>
      </c>
    </row>
    <row r="41" spans="2:21" x14ac:dyDescent="0.25">
      <c r="B41" s="25" t="s">
        <v>54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>
        <v>0</v>
      </c>
      <c r="U41" s="31">
        <f>T41/1.22</f>
        <v>0</v>
      </c>
    </row>
    <row r="42" spans="2:21" x14ac:dyDescent="0.25">
      <c r="B42" s="25" t="s">
        <v>55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>
        <f t="shared" ref="U42:U43" si="1">T42/1.22</f>
        <v>0</v>
      </c>
    </row>
    <row r="43" spans="2:21" x14ac:dyDescent="0.25">
      <c r="B43" s="25" t="s">
        <v>56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>
        <f t="shared" si="1"/>
        <v>0</v>
      </c>
    </row>
    <row r="44" spans="2:21" x14ac:dyDescent="0.25">
      <c r="B44" s="25" t="s">
        <v>39</v>
      </c>
      <c r="C44" s="26">
        <f>SUM(C28:C43)</f>
        <v>2486380</v>
      </c>
      <c r="D44" s="26">
        <f t="shared" ref="D44:U44" si="2">SUM(D28:D43)</f>
        <v>295172775.30000007</v>
      </c>
      <c r="E44" s="26">
        <f t="shared" si="2"/>
        <v>12058</v>
      </c>
      <c r="F44" s="26">
        <f t="shared" si="2"/>
        <v>1190804.68</v>
      </c>
      <c r="G44" s="26">
        <f t="shared" si="2"/>
        <v>59301</v>
      </c>
      <c r="H44" s="26">
        <f t="shared" si="2"/>
        <v>10660585.379999999</v>
      </c>
      <c r="I44" s="26">
        <f t="shared" si="2"/>
        <v>90243</v>
      </c>
      <c r="J44" s="26">
        <f t="shared" si="2"/>
        <v>12980177.130000003</v>
      </c>
      <c r="K44" s="26">
        <f t="shared" si="2"/>
        <v>20979</v>
      </c>
      <c r="L44" s="26">
        <f t="shared" si="2"/>
        <v>3639866.9</v>
      </c>
      <c r="M44" s="26">
        <f t="shared" si="2"/>
        <v>3789</v>
      </c>
      <c r="N44" s="26">
        <f t="shared" si="2"/>
        <v>746124.9</v>
      </c>
      <c r="O44" s="26">
        <f t="shared" si="2"/>
        <v>174388</v>
      </c>
      <c r="P44" s="26">
        <f t="shared" si="2"/>
        <v>60855867.900000006</v>
      </c>
      <c r="Q44" s="26">
        <f t="shared" si="2"/>
        <v>0</v>
      </c>
      <c r="R44" s="26">
        <f t="shared" si="2"/>
        <v>0</v>
      </c>
      <c r="S44" s="26">
        <f t="shared" si="2"/>
        <v>2847138</v>
      </c>
      <c r="T44" s="26">
        <f t="shared" si="2"/>
        <v>385246202.19</v>
      </c>
      <c r="U44" s="26">
        <f t="shared" si="2"/>
        <v>315775575.56557381</v>
      </c>
    </row>
    <row r="45" spans="2:21" x14ac:dyDescent="0.25">
      <c r="B45" s="15" t="s">
        <v>24</v>
      </c>
      <c r="C45" s="22">
        <v>28175</v>
      </c>
      <c r="D45" s="23">
        <v>3444753.9</v>
      </c>
      <c r="E45" s="23">
        <v>218</v>
      </c>
      <c r="F45" s="23">
        <v>26447.749999999989</v>
      </c>
      <c r="G45" s="23">
        <v>1461</v>
      </c>
      <c r="H45" s="23">
        <v>266021.40000000002</v>
      </c>
      <c r="I45" s="23">
        <v>1732</v>
      </c>
      <c r="J45" s="23">
        <v>299591.74999999994</v>
      </c>
      <c r="K45" s="23">
        <v>807</v>
      </c>
      <c r="L45" s="23">
        <v>146263.99999999997</v>
      </c>
      <c r="M45" s="23">
        <v>182</v>
      </c>
      <c r="N45" s="23">
        <v>35799.400000000009</v>
      </c>
      <c r="O45" s="23">
        <v>15293</v>
      </c>
      <c r="P45" s="23">
        <v>5542982.2000000002</v>
      </c>
      <c r="Q45" s="23"/>
      <c r="R45" s="23"/>
      <c r="S45" s="23">
        <v>47868</v>
      </c>
      <c r="T45" s="23">
        <v>9761860.4000000004</v>
      </c>
      <c r="U45" s="24">
        <v>8001524.9180327794</v>
      </c>
    </row>
    <row r="46" spans="2:21" x14ac:dyDescent="0.25">
      <c r="B46" s="15" t="s">
        <v>25</v>
      </c>
      <c r="C46" s="22">
        <v>61414</v>
      </c>
      <c r="D46" s="23">
        <v>7034969.1999999993</v>
      </c>
      <c r="E46" s="23">
        <v>2649</v>
      </c>
      <c r="F46" s="23">
        <v>161210</v>
      </c>
      <c r="G46" s="23">
        <v>2886</v>
      </c>
      <c r="H46" s="23">
        <v>510162.4</v>
      </c>
      <c r="I46" s="23">
        <v>5807</v>
      </c>
      <c r="J46" s="23">
        <v>693905.8</v>
      </c>
      <c r="K46" s="23">
        <v>1027</v>
      </c>
      <c r="L46" s="23">
        <v>183471.80000000002</v>
      </c>
      <c r="M46" s="23">
        <v>143</v>
      </c>
      <c r="N46" s="23">
        <v>27615.400000000012</v>
      </c>
      <c r="O46" s="23">
        <v>26417</v>
      </c>
      <c r="P46" s="23">
        <v>9417740.2999999989</v>
      </c>
      <c r="Q46" s="23"/>
      <c r="R46" s="23"/>
      <c r="S46" s="23">
        <v>100343</v>
      </c>
      <c r="T46" s="23">
        <v>18029074.900000002</v>
      </c>
      <c r="U46" s="24">
        <v>14777930.245901637</v>
      </c>
    </row>
    <row r="47" spans="2:21" x14ac:dyDescent="0.25">
      <c r="B47" s="15" t="s">
        <v>26</v>
      </c>
      <c r="C47" s="22">
        <v>109524</v>
      </c>
      <c r="D47" s="23">
        <v>13258468.799999997</v>
      </c>
      <c r="E47" s="23">
        <v>928</v>
      </c>
      <c r="F47" s="23">
        <v>106374.10000000005</v>
      </c>
      <c r="G47" s="23">
        <v>5293</v>
      </c>
      <c r="H47" s="23">
        <v>911346.8</v>
      </c>
      <c r="I47" s="23">
        <v>7047</v>
      </c>
      <c r="J47" s="23">
        <v>1218843.25</v>
      </c>
      <c r="K47" s="23">
        <v>2553</v>
      </c>
      <c r="L47" s="23">
        <v>419755</v>
      </c>
      <c r="M47" s="23">
        <v>461</v>
      </c>
      <c r="N47" s="23">
        <v>88800.099999999991</v>
      </c>
      <c r="O47" s="23">
        <v>14641</v>
      </c>
      <c r="P47" s="23">
        <v>5101244.4000000032</v>
      </c>
      <c r="Q47" s="23"/>
      <c r="R47" s="23"/>
      <c r="S47" s="23">
        <v>140447</v>
      </c>
      <c r="T47" s="23">
        <v>21104832.449999996</v>
      </c>
      <c r="U47" s="24">
        <v>17299042.991803285</v>
      </c>
    </row>
    <row r="48" spans="2:21" x14ac:dyDescent="0.25">
      <c r="B48" s="15" t="s">
        <v>27</v>
      </c>
      <c r="C48" s="22">
        <v>73144</v>
      </c>
      <c r="D48" s="23">
        <v>8956652.6999999974</v>
      </c>
      <c r="E48" s="23">
        <v>237</v>
      </c>
      <c r="F48" s="23">
        <v>28993.299999999996</v>
      </c>
      <c r="G48" s="23">
        <v>2362</v>
      </c>
      <c r="H48" s="23">
        <v>429742.90000000008</v>
      </c>
      <c r="I48" s="23">
        <v>2333</v>
      </c>
      <c r="J48" s="23">
        <v>401711.85</v>
      </c>
      <c r="K48" s="23">
        <v>1177</v>
      </c>
      <c r="L48" s="23">
        <v>214390.79999999993</v>
      </c>
      <c r="M48" s="23">
        <v>88</v>
      </c>
      <c r="N48" s="23">
        <v>17309.600000000006</v>
      </c>
      <c r="O48" s="23">
        <v>7205</v>
      </c>
      <c r="P48" s="23">
        <v>2632744.2000000007</v>
      </c>
      <c r="Q48" s="23"/>
      <c r="R48" s="23"/>
      <c r="S48" s="23">
        <v>86546</v>
      </c>
      <c r="T48" s="23">
        <v>12681545.349999994</v>
      </c>
      <c r="U48" s="24">
        <v>10394709.303278686</v>
      </c>
    </row>
    <row r="49" spans="2:21" x14ac:dyDescent="0.25">
      <c r="B49" s="15" t="s">
        <v>28</v>
      </c>
      <c r="C49" s="22">
        <v>289564</v>
      </c>
      <c r="D49" s="23">
        <v>35903613.100000024</v>
      </c>
      <c r="E49" s="23">
        <v>2670</v>
      </c>
      <c r="F49" s="23">
        <v>290107.80000000016</v>
      </c>
      <c r="G49" s="23">
        <v>13853</v>
      </c>
      <c r="H49" s="23">
        <v>2599929.8000000007</v>
      </c>
      <c r="I49" s="23">
        <v>23201</v>
      </c>
      <c r="J49" s="23">
        <v>2862566.5000000005</v>
      </c>
      <c r="K49" s="23">
        <v>6149</v>
      </c>
      <c r="L49" s="23">
        <v>1080357.4000000001</v>
      </c>
      <c r="M49" s="23">
        <v>917</v>
      </c>
      <c r="N49" s="23">
        <v>190497.50000000003</v>
      </c>
      <c r="O49" s="23">
        <v>35413</v>
      </c>
      <c r="P49" s="23">
        <v>12485712.799999995</v>
      </c>
      <c r="Q49" s="23"/>
      <c r="R49" s="23"/>
      <c r="S49" s="23">
        <v>371767</v>
      </c>
      <c r="T49" s="23">
        <v>55412784.900000006</v>
      </c>
      <c r="U49" s="24">
        <v>45420315.491803274</v>
      </c>
    </row>
    <row r="50" spans="2:21" x14ac:dyDescent="0.25">
      <c r="B50" s="15" t="s">
        <v>29</v>
      </c>
      <c r="C50" s="22">
        <v>36110</v>
      </c>
      <c r="D50" s="23">
        <v>4420103.8000000007</v>
      </c>
      <c r="E50" s="23">
        <v>230</v>
      </c>
      <c r="F50" s="23">
        <v>28032.9</v>
      </c>
      <c r="G50" s="23">
        <v>1392</v>
      </c>
      <c r="H50" s="23">
        <v>253457.1</v>
      </c>
      <c r="I50" s="23">
        <v>2228</v>
      </c>
      <c r="J50" s="23">
        <v>386492.4</v>
      </c>
      <c r="K50" s="23">
        <v>878</v>
      </c>
      <c r="L50" s="23">
        <v>158910.79999999999</v>
      </c>
      <c r="M50" s="23">
        <v>221</v>
      </c>
      <c r="N50" s="23">
        <v>43465.200000000004</v>
      </c>
      <c r="O50" s="23">
        <v>17571</v>
      </c>
      <c r="P50" s="23">
        <v>6372246.5999999978</v>
      </c>
      <c r="Q50" s="23"/>
      <c r="R50" s="23"/>
      <c r="S50" s="23">
        <v>58630</v>
      </c>
      <c r="T50" s="23">
        <v>11662708.799999997</v>
      </c>
      <c r="U50" s="24">
        <v>9559597.3770491853</v>
      </c>
    </row>
    <row r="51" spans="2:21" x14ac:dyDescent="0.25">
      <c r="B51" s="15" t="s">
        <v>30</v>
      </c>
      <c r="C51" s="22">
        <v>74843</v>
      </c>
      <c r="D51" s="23">
        <v>8420845.7999999933</v>
      </c>
      <c r="E51" s="23">
        <v>777</v>
      </c>
      <c r="F51" s="23">
        <v>67056.5</v>
      </c>
      <c r="G51" s="23">
        <v>2767</v>
      </c>
      <c r="H51" s="23">
        <v>457678</v>
      </c>
      <c r="I51" s="23">
        <v>2595</v>
      </c>
      <c r="J51" s="23">
        <v>443293.85000000015</v>
      </c>
      <c r="K51" s="23">
        <v>1182</v>
      </c>
      <c r="L51" s="23">
        <v>177430.49999999997</v>
      </c>
      <c r="M51" s="23">
        <v>249</v>
      </c>
      <c r="N51" s="23">
        <v>41421.19999999999</v>
      </c>
      <c r="O51" s="23">
        <v>25058</v>
      </c>
      <c r="P51" s="23">
        <v>8017782.6000000006</v>
      </c>
      <c r="Q51" s="23"/>
      <c r="R51" s="23"/>
      <c r="S51" s="23">
        <v>107471</v>
      </c>
      <c r="T51" s="23">
        <v>17625508.45000001</v>
      </c>
      <c r="U51" s="24">
        <v>14447138.073770503</v>
      </c>
    </row>
    <row r="52" spans="2:21" x14ac:dyDescent="0.25">
      <c r="B52" s="15" t="s">
        <v>31</v>
      </c>
      <c r="C52" s="22">
        <v>707240</v>
      </c>
      <c r="D52" s="23">
        <v>77935395.470000014</v>
      </c>
      <c r="E52" s="23">
        <v>1990</v>
      </c>
      <c r="F52" s="23">
        <v>226928.70000000007</v>
      </c>
      <c r="G52" s="23">
        <v>15152</v>
      </c>
      <c r="H52" s="23">
        <v>2714475.3099999987</v>
      </c>
      <c r="I52" s="23">
        <v>29018</v>
      </c>
      <c r="J52" s="23">
        <v>3805216.9900000021</v>
      </c>
      <c r="K52" s="23">
        <v>3072</v>
      </c>
      <c r="L52" s="23">
        <v>516071.40000000014</v>
      </c>
      <c r="M52" s="23">
        <v>360</v>
      </c>
      <c r="N52" s="23">
        <v>69341.899999999994</v>
      </c>
      <c r="O52" s="23">
        <v>1458</v>
      </c>
      <c r="P52" s="23">
        <v>475764.10000000003</v>
      </c>
      <c r="Q52" s="23"/>
      <c r="R52" s="23"/>
      <c r="S52" s="23">
        <v>758290</v>
      </c>
      <c r="T52" s="23">
        <v>85743193.870000079</v>
      </c>
      <c r="U52" s="24">
        <v>70281306.450819626</v>
      </c>
    </row>
    <row r="53" spans="2:21" x14ac:dyDescent="0.25">
      <c r="B53" s="15" t="s">
        <v>32</v>
      </c>
      <c r="C53" s="22">
        <v>32306</v>
      </c>
      <c r="D53" s="23">
        <v>3953115.6999999997</v>
      </c>
      <c r="E53" s="23">
        <v>291</v>
      </c>
      <c r="F53" s="23">
        <v>35485.799999999996</v>
      </c>
      <c r="G53" s="23">
        <v>1628</v>
      </c>
      <c r="H53" s="23">
        <v>296651.1999999999</v>
      </c>
      <c r="I53" s="23">
        <v>2062</v>
      </c>
      <c r="J53" s="23">
        <v>352855.89999999997</v>
      </c>
      <c r="K53" s="23">
        <v>835</v>
      </c>
      <c r="L53" s="23">
        <v>151417.40000000002</v>
      </c>
      <c r="M53" s="23">
        <v>222</v>
      </c>
      <c r="N53" s="23">
        <v>42774.000000000015</v>
      </c>
      <c r="O53" s="23">
        <v>14064</v>
      </c>
      <c r="P53" s="23">
        <v>5106574.2000000011</v>
      </c>
      <c r="Q53" s="23"/>
      <c r="R53" s="23"/>
      <c r="S53" s="23">
        <v>51408</v>
      </c>
      <c r="T53" s="23">
        <v>9938874.1999999993</v>
      </c>
      <c r="U53" s="24">
        <v>8146618.1967213163</v>
      </c>
    </row>
    <row r="54" spans="2:21" x14ac:dyDescent="0.25">
      <c r="B54" s="15" t="s">
        <v>33</v>
      </c>
      <c r="C54" s="22">
        <v>41890</v>
      </c>
      <c r="D54" s="23">
        <v>5130615.0999999987</v>
      </c>
      <c r="E54" s="23">
        <v>362</v>
      </c>
      <c r="F54" s="23">
        <v>44242.1</v>
      </c>
      <c r="G54" s="23">
        <v>1834</v>
      </c>
      <c r="H54" s="23">
        <v>334461.80000000005</v>
      </c>
      <c r="I54" s="23">
        <v>1530</v>
      </c>
      <c r="J54" s="23">
        <v>264317.75000000006</v>
      </c>
      <c r="K54" s="23">
        <v>784</v>
      </c>
      <c r="L54" s="23">
        <v>141564.19999999995</v>
      </c>
      <c r="M54" s="23">
        <v>192</v>
      </c>
      <c r="N54" s="23">
        <v>37766.400000000016</v>
      </c>
      <c r="O54" s="23">
        <v>15441</v>
      </c>
      <c r="P54" s="23">
        <v>5614903.7999999998</v>
      </c>
      <c r="Q54" s="23"/>
      <c r="R54" s="23"/>
      <c r="S54" s="23">
        <v>62033</v>
      </c>
      <c r="T54" s="23">
        <v>11567871.149999997</v>
      </c>
      <c r="U54" s="24">
        <v>9481861.5983606502</v>
      </c>
    </row>
    <row r="55" spans="2:21" x14ac:dyDescent="0.25">
      <c r="B55" s="15" t="s">
        <v>0</v>
      </c>
      <c r="C55" s="22">
        <v>49723</v>
      </c>
      <c r="D55" s="23">
        <v>6004650.9000000022</v>
      </c>
      <c r="E55" s="23">
        <v>144</v>
      </c>
      <c r="F55" s="23">
        <v>17561.600000000002</v>
      </c>
      <c r="G55" s="23">
        <v>2371</v>
      </c>
      <c r="H55" s="23">
        <v>424329.79999999993</v>
      </c>
      <c r="I55" s="23">
        <v>1115</v>
      </c>
      <c r="J55" s="23">
        <v>202867.34999999998</v>
      </c>
      <c r="K55" s="23">
        <v>1552</v>
      </c>
      <c r="L55" s="23">
        <v>279621.10000000003</v>
      </c>
      <c r="M55" s="23">
        <v>212</v>
      </c>
      <c r="N55" s="23">
        <v>38705.899999999987</v>
      </c>
      <c r="O55" s="23">
        <v>13044</v>
      </c>
      <c r="P55" s="23">
        <v>4744447.2</v>
      </c>
      <c r="Q55" s="23"/>
      <c r="R55" s="23"/>
      <c r="S55" s="23">
        <v>68161</v>
      </c>
      <c r="T55" s="23">
        <v>11712183.85</v>
      </c>
      <c r="U55" s="24">
        <v>9600150.6967213228</v>
      </c>
    </row>
    <row r="56" spans="2:21" x14ac:dyDescent="0.25">
      <c r="B56" s="15" t="s">
        <v>34</v>
      </c>
      <c r="C56" s="22">
        <v>70247</v>
      </c>
      <c r="D56" s="23">
        <v>8396324.6999999974</v>
      </c>
      <c r="E56" s="23">
        <v>697</v>
      </c>
      <c r="F56" s="23">
        <v>55345.499999999978</v>
      </c>
      <c r="G56" s="23">
        <v>4264</v>
      </c>
      <c r="H56" s="23">
        <v>760010.20000000007</v>
      </c>
      <c r="I56" s="23">
        <v>2400</v>
      </c>
      <c r="J56" s="23">
        <v>257496.90000000011</v>
      </c>
      <c r="K56" s="23">
        <v>2128</v>
      </c>
      <c r="L56" s="23">
        <v>366230.10000000015</v>
      </c>
      <c r="M56" s="23">
        <v>466</v>
      </c>
      <c r="N56" s="23">
        <v>91263.299999999988</v>
      </c>
      <c r="O56" s="23">
        <v>18801</v>
      </c>
      <c r="P56" s="23">
        <v>6611836.8000000045</v>
      </c>
      <c r="Q56" s="23"/>
      <c r="R56" s="23"/>
      <c r="S56" s="23">
        <v>99003</v>
      </c>
      <c r="T56" s="23">
        <v>16538507.500000007</v>
      </c>
      <c r="U56" s="24">
        <v>13556153.688524598</v>
      </c>
    </row>
    <row r="57" spans="2:21" x14ac:dyDescent="0.25">
      <c r="B57" s="15" t="s">
        <v>35</v>
      </c>
      <c r="C57" s="22">
        <v>380526</v>
      </c>
      <c r="D57" s="23">
        <v>47784867.399999999</v>
      </c>
      <c r="E57" s="23">
        <v>1275</v>
      </c>
      <c r="F57" s="23">
        <v>159173.50000000003</v>
      </c>
      <c r="G57" s="23">
        <v>10609</v>
      </c>
      <c r="H57" s="23">
        <v>1994009.2000000002</v>
      </c>
      <c r="I57" s="23">
        <v>8562</v>
      </c>
      <c r="J57" s="23">
        <v>1469136.4000000001</v>
      </c>
      <c r="K57" s="23">
        <v>2670</v>
      </c>
      <c r="L57" s="23">
        <v>483818.69999999995</v>
      </c>
      <c r="M57" s="23">
        <v>469</v>
      </c>
      <c r="N57" s="23">
        <v>102250.09999999998</v>
      </c>
      <c r="O57" s="23">
        <v>1154</v>
      </c>
      <c r="P57" s="23">
        <v>415702.39999999991</v>
      </c>
      <c r="Q57" s="23"/>
      <c r="R57" s="23"/>
      <c r="S57" s="23">
        <v>405265</v>
      </c>
      <c r="T57" s="23">
        <v>52408957.700000018</v>
      </c>
      <c r="U57" s="24">
        <v>42958162.049180284</v>
      </c>
    </row>
    <row r="58" spans="2:21" x14ac:dyDescent="0.25">
      <c r="B58" s="25" t="s">
        <v>54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>
        <v>0</v>
      </c>
      <c r="U58" s="31">
        <f>T58/1.22</f>
        <v>0</v>
      </c>
    </row>
    <row r="59" spans="2:21" x14ac:dyDescent="0.25">
      <c r="B59" s="25" t="s">
        <v>55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>
        <f t="shared" ref="U59" si="3">T59/1.22</f>
        <v>0</v>
      </c>
    </row>
    <row r="60" spans="2:21" x14ac:dyDescent="0.25">
      <c r="B60" s="25" t="s">
        <v>56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>
        <f>T60/1.22</f>
        <v>0</v>
      </c>
    </row>
    <row r="61" spans="2:21" x14ac:dyDescent="0.25">
      <c r="B61" s="25" t="s">
        <v>40</v>
      </c>
      <c r="C61" s="26">
        <f>SUM(C45:C60)</f>
        <v>1954706</v>
      </c>
      <c r="D61" s="26">
        <f t="shared" ref="D61:U61" si="4">SUM(D45:D60)</f>
        <v>230644376.57000002</v>
      </c>
      <c r="E61" s="26">
        <f t="shared" si="4"/>
        <v>12468</v>
      </c>
      <c r="F61" s="26">
        <f t="shared" si="4"/>
        <v>1246959.5500000003</v>
      </c>
      <c r="G61" s="26">
        <f t="shared" si="4"/>
        <v>65872</v>
      </c>
      <c r="H61" s="26">
        <f t="shared" si="4"/>
        <v>11952275.91</v>
      </c>
      <c r="I61" s="26">
        <f t="shared" si="4"/>
        <v>89630</v>
      </c>
      <c r="J61" s="26">
        <f t="shared" si="4"/>
        <v>12658296.690000005</v>
      </c>
      <c r="K61" s="26">
        <f t="shared" si="4"/>
        <v>24814</v>
      </c>
      <c r="L61" s="26">
        <f t="shared" si="4"/>
        <v>4319303.2</v>
      </c>
      <c r="M61" s="26">
        <f t="shared" si="4"/>
        <v>4182</v>
      </c>
      <c r="N61" s="26">
        <f t="shared" si="4"/>
        <v>827010.00000000012</v>
      </c>
      <c r="O61" s="26">
        <f t="shared" si="4"/>
        <v>205560</v>
      </c>
      <c r="P61" s="26">
        <f t="shared" si="4"/>
        <v>72539681.600000024</v>
      </c>
      <c r="Q61" s="26">
        <f t="shared" si="4"/>
        <v>0</v>
      </c>
      <c r="R61" s="26">
        <f t="shared" si="4"/>
        <v>0</v>
      </c>
      <c r="S61" s="26">
        <f t="shared" si="4"/>
        <v>2357232</v>
      </c>
      <c r="T61" s="26">
        <f t="shared" si="4"/>
        <v>334187903.5200001</v>
      </c>
      <c r="U61" s="26">
        <f t="shared" si="4"/>
        <v>273924511.08196718</v>
      </c>
    </row>
    <row r="62" spans="2:21" x14ac:dyDescent="0.25">
      <c r="B62" s="15" t="s">
        <v>24</v>
      </c>
      <c r="C62" s="22">
        <v>36085</v>
      </c>
      <c r="D62" s="23">
        <v>4411342.5999999996</v>
      </c>
      <c r="E62" s="23">
        <v>186</v>
      </c>
      <c r="F62" s="23">
        <v>22481.200000000001</v>
      </c>
      <c r="G62" s="23">
        <v>1353</v>
      </c>
      <c r="H62" s="23">
        <v>246012.90000000002</v>
      </c>
      <c r="I62" s="23">
        <v>1814</v>
      </c>
      <c r="J62" s="23">
        <v>313837.45</v>
      </c>
      <c r="K62" s="23">
        <v>664</v>
      </c>
      <c r="L62" s="23">
        <v>120357.49999999999</v>
      </c>
      <c r="M62" s="23">
        <v>211</v>
      </c>
      <c r="N62" s="23">
        <v>41354.800000000003</v>
      </c>
      <c r="O62" s="23">
        <v>15816</v>
      </c>
      <c r="P62" s="23">
        <v>5733665.1000000006</v>
      </c>
      <c r="Q62" s="23"/>
      <c r="R62" s="23"/>
      <c r="S62" s="23">
        <v>56129</v>
      </c>
      <c r="T62" s="23">
        <v>10889051.550000003</v>
      </c>
      <c r="U62" s="24">
        <v>8925452.0901639368</v>
      </c>
    </row>
    <row r="63" spans="2:21" x14ac:dyDescent="0.25">
      <c r="B63" s="15" t="s">
        <v>25</v>
      </c>
      <c r="C63" s="22">
        <v>57742</v>
      </c>
      <c r="D63" s="23">
        <v>6638697.8999999985</v>
      </c>
      <c r="E63" s="23">
        <v>2483</v>
      </c>
      <c r="F63" s="23">
        <v>159646.90000000002</v>
      </c>
      <c r="G63" s="23">
        <v>2242</v>
      </c>
      <c r="H63" s="23">
        <v>392782.60000000003</v>
      </c>
      <c r="I63" s="23">
        <v>4506</v>
      </c>
      <c r="J63" s="23">
        <v>605220.04999999993</v>
      </c>
      <c r="K63" s="23">
        <v>748</v>
      </c>
      <c r="L63" s="23">
        <v>134474</v>
      </c>
      <c r="M63" s="23">
        <v>115</v>
      </c>
      <c r="N63" s="23">
        <v>22582.000000000004</v>
      </c>
      <c r="O63" s="23">
        <v>24836</v>
      </c>
      <c r="P63" s="23">
        <v>8870351.4000000004</v>
      </c>
      <c r="Q63" s="23"/>
      <c r="R63" s="23"/>
      <c r="S63" s="23">
        <v>92672</v>
      </c>
      <c r="T63" s="23">
        <v>16823754.850000001</v>
      </c>
      <c r="U63" s="24">
        <v>13789962.991803277</v>
      </c>
    </row>
    <row r="64" spans="2:21" x14ac:dyDescent="0.25">
      <c r="B64" s="15" t="s">
        <v>26</v>
      </c>
      <c r="C64" s="22">
        <v>119953</v>
      </c>
      <c r="D64" s="23">
        <v>14564075.299999991</v>
      </c>
      <c r="E64" s="23">
        <v>731</v>
      </c>
      <c r="F64" s="23">
        <v>83346.55</v>
      </c>
      <c r="G64" s="23">
        <v>3981</v>
      </c>
      <c r="H64" s="23">
        <v>695034.7</v>
      </c>
      <c r="I64" s="23">
        <v>7861</v>
      </c>
      <c r="J64" s="23">
        <v>1372372.6999999997</v>
      </c>
      <c r="K64" s="23">
        <v>2129</v>
      </c>
      <c r="L64" s="23">
        <v>353973.39999999997</v>
      </c>
      <c r="M64" s="23">
        <v>350</v>
      </c>
      <c r="N64" s="23">
        <v>67084.000000000015</v>
      </c>
      <c r="O64" s="23">
        <v>10786</v>
      </c>
      <c r="P64" s="23">
        <v>3745668.6000000006</v>
      </c>
      <c r="Q64" s="23"/>
      <c r="R64" s="23"/>
      <c r="S64" s="23">
        <v>145791</v>
      </c>
      <c r="T64" s="23">
        <v>20881555.249999993</v>
      </c>
      <c r="U64" s="24">
        <v>17116028.89344262</v>
      </c>
    </row>
    <row r="65" spans="2:21" x14ac:dyDescent="0.25">
      <c r="B65" s="15" t="s">
        <v>27</v>
      </c>
      <c r="C65" s="22">
        <v>87738</v>
      </c>
      <c r="D65" s="23">
        <v>10745147.6</v>
      </c>
      <c r="E65" s="23">
        <v>220</v>
      </c>
      <c r="F65" s="23">
        <v>26773.599999999999</v>
      </c>
      <c r="G65" s="23">
        <v>1958</v>
      </c>
      <c r="H65" s="23">
        <v>357084.80000000005</v>
      </c>
      <c r="I65" s="23">
        <v>2621</v>
      </c>
      <c r="J65" s="23">
        <v>452410.65000000008</v>
      </c>
      <c r="K65" s="23">
        <v>1007</v>
      </c>
      <c r="L65" s="23">
        <v>183387.49999999994</v>
      </c>
      <c r="M65" s="23">
        <v>82</v>
      </c>
      <c r="N65" s="23">
        <v>16123.900000000005</v>
      </c>
      <c r="O65" s="23">
        <v>7638</v>
      </c>
      <c r="P65" s="23">
        <v>2784264.6</v>
      </c>
      <c r="Q65" s="23"/>
      <c r="R65" s="23"/>
      <c r="S65" s="23">
        <v>101264</v>
      </c>
      <c r="T65" s="23">
        <v>14565192.649999993</v>
      </c>
      <c r="U65" s="24">
        <v>11938682.499999994</v>
      </c>
    </row>
    <row r="66" spans="2:21" x14ac:dyDescent="0.25">
      <c r="B66" s="15" t="s">
        <v>28</v>
      </c>
      <c r="C66" s="22">
        <v>294319</v>
      </c>
      <c r="D66" s="23">
        <v>36685657.800000034</v>
      </c>
      <c r="E66" s="23">
        <v>2040</v>
      </c>
      <c r="F66" s="23">
        <v>221724.90000000005</v>
      </c>
      <c r="G66" s="23">
        <v>10754</v>
      </c>
      <c r="H66" s="23">
        <v>2022470.2</v>
      </c>
      <c r="I66" s="23">
        <v>22648</v>
      </c>
      <c r="J66" s="23">
        <v>2912169.7000000007</v>
      </c>
      <c r="K66" s="23">
        <v>4629</v>
      </c>
      <c r="L66" s="23">
        <v>817736.3</v>
      </c>
      <c r="M66" s="23">
        <v>785</v>
      </c>
      <c r="N66" s="23">
        <v>163628.19999999998</v>
      </c>
      <c r="O66" s="23">
        <v>27640</v>
      </c>
      <c r="P66" s="23">
        <v>9736273.1999999993</v>
      </c>
      <c r="Q66" s="23"/>
      <c r="R66" s="23"/>
      <c r="S66" s="23">
        <v>362815</v>
      </c>
      <c r="T66" s="23">
        <v>52559660.299999997</v>
      </c>
      <c r="U66" s="24">
        <v>43081688.770491816</v>
      </c>
    </row>
    <row r="67" spans="2:21" x14ac:dyDescent="0.25">
      <c r="B67" s="15" t="s">
        <v>29</v>
      </c>
      <c r="C67" s="22">
        <v>34542</v>
      </c>
      <c r="D67" s="23">
        <v>4225229.0999999996</v>
      </c>
      <c r="E67" s="23">
        <v>231</v>
      </c>
      <c r="F67" s="23">
        <v>28165.199999999997</v>
      </c>
      <c r="G67" s="23">
        <v>1140</v>
      </c>
      <c r="H67" s="23">
        <v>207790</v>
      </c>
      <c r="I67" s="23">
        <v>2259</v>
      </c>
      <c r="J67" s="23">
        <v>393189.5</v>
      </c>
      <c r="K67" s="23">
        <v>680</v>
      </c>
      <c r="L67" s="23">
        <v>123121.49999999997</v>
      </c>
      <c r="M67" s="23">
        <v>149</v>
      </c>
      <c r="N67" s="23">
        <v>29302.799999999999</v>
      </c>
      <c r="O67" s="23">
        <v>14932</v>
      </c>
      <c r="P67" s="23">
        <v>5414782.4999999991</v>
      </c>
      <c r="Q67" s="23"/>
      <c r="R67" s="23"/>
      <c r="S67" s="23">
        <v>53933</v>
      </c>
      <c r="T67" s="23">
        <v>10421580.600000001</v>
      </c>
      <c r="U67" s="24">
        <v>8542279.1803278718</v>
      </c>
    </row>
    <row r="68" spans="2:21" x14ac:dyDescent="0.25">
      <c r="B68" s="15" t="s">
        <v>30</v>
      </c>
      <c r="C68" s="22">
        <v>83999</v>
      </c>
      <c r="D68" s="23">
        <v>9494788.5999999978</v>
      </c>
      <c r="E68" s="23">
        <v>677</v>
      </c>
      <c r="F68" s="23">
        <v>59231.199999999997</v>
      </c>
      <c r="G68" s="23">
        <v>2412</v>
      </c>
      <c r="H68" s="23">
        <v>401306.69999999995</v>
      </c>
      <c r="I68" s="23">
        <v>2606</v>
      </c>
      <c r="J68" s="23">
        <v>445067.10000000021</v>
      </c>
      <c r="K68" s="23">
        <v>871</v>
      </c>
      <c r="L68" s="23">
        <v>134397.5</v>
      </c>
      <c r="M68" s="23">
        <v>196</v>
      </c>
      <c r="N68" s="23">
        <v>35718.599999999991</v>
      </c>
      <c r="O68" s="23">
        <v>20032</v>
      </c>
      <c r="P68" s="23">
        <v>6461752.7999999989</v>
      </c>
      <c r="Q68" s="23"/>
      <c r="R68" s="23"/>
      <c r="S68" s="23">
        <v>110793</v>
      </c>
      <c r="T68" s="23">
        <v>17032262.500000004</v>
      </c>
      <c r="U68" s="24">
        <v>13960870.901639339</v>
      </c>
    </row>
    <row r="69" spans="2:21" x14ac:dyDescent="0.25">
      <c r="B69" s="15" t="s">
        <v>31</v>
      </c>
      <c r="C69" s="22">
        <v>677620</v>
      </c>
      <c r="D69" s="23">
        <v>75670107.520000055</v>
      </c>
      <c r="E69" s="23">
        <v>1775</v>
      </c>
      <c r="F69" s="23">
        <v>200844.33999999991</v>
      </c>
      <c r="G69" s="23">
        <v>11493</v>
      </c>
      <c r="H69" s="23">
        <v>2069571.6199999999</v>
      </c>
      <c r="I69" s="23">
        <v>26263</v>
      </c>
      <c r="J69" s="23">
        <v>3465454.4600000004</v>
      </c>
      <c r="K69" s="23">
        <v>2307</v>
      </c>
      <c r="L69" s="23">
        <v>402818.89999999997</v>
      </c>
      <c r="M69" s="23">
        <v>370</v>
      </c>
      <c r="N69" s="23">
        <v>75253.000000000015</v>
      </c>
      <c r="O69" s="23">
        <v>1096</v>
      </c>
      <c r="P69" s="23">
        <v>364369.89999999997</v>
      </c>
      <c r="Q69" s="23"/>
      <c r="R69" s="23"/>
      <c r="S69" s="23">
        <v>720924</v>
      </c>
      <c r="T69" s="23">
        <v>82248419.74000001</v>
      </c>
      <c r="U69" s="24">
        <v>67416737.491803348</v>
      </c>
    </row>
    <row r="70" spans="2:21" x14ac:dyDescent="0.25">
      <c r="B70" s="15" t="s">
        <v>32</v>
      </c>
      <c r="C70" s="22">
        <v>46728</v>
      </c>
      <c r="D70" s="23">
        <v>5721752.5999999987</v>
      </c>
      <c r="E70" s="23">
        <v>269</v>
      </c>
      <c r="F70" s="23">
        <v>32815.299999999988</v>
      </c>
      <c r="G70" s="23">
        <v>1394</v>
      </c>
      <c r="H70" s="23">
        <v>254179.69999999998</v>
      </c>
      <c r="I70" s="23">
        <v>2416</v>
      </c>
      <c r="J70" s="23">
        <v>416254.10000000027</v>
      </c>
      <c r="K70" s="23">
        <v>689</v>
      </c>
      <c r="L70" s="23">
        <v>124967.20000000001</v>
      </c>
      <c r="M70" s="23">
        <v>224</v>
      </c>
      <c r="N70" s="23">
        <v>42125.1</v>
      </c>
      <c r="O70" s="23">
        <v>11121</v>
      </c>
      <c r="P70" s="23">
        <v>4041111.2999999989</v>
      </c>
      <c r="Q70" s="23"/>
      <c r="R70" s="23"/>
      <c r="S70" s="23">
        <v>62841</v>
      </c>
      <c r="T70" s="23">
        <v>10633205.299999993</v>
      </c>
      <c r="U70" s="24">
        <v>8715742.049180327</v>
      </c>
    </row>
    <row r="71" spans="2:21" x14ac:dyDescent="0.25">
      <c r="B71" s="15" t="s">
        <v>33</v>
      </c>
      <c r="C71" s="22">
        <v>48505</v>
      </c>
      <c r="D71" s="23">
        <v>5940877.5999999996</v>
      </c>
      <c r="E71" s="23">
        <v>262</v>
      </c>
      <c r="F71" s="23">
        <v>31840.199999999993</v>
      </c>
      <c r="G71" s="23">
        <v>1632</v>
      </c>
      <c r="H71" s="23">
        <v>297848.49999999988</v>
      </c>
      <c r="I71" s="23">
        <v>1818</v>
      </c>
      <c r="J71" s="23">
        <v>316906.75000000006</v>
      </c>
      <c r="K71" s="23">
        <v>782</v>
      </c>
      <c r="L71" s="23">
        <v>141275</v>
      </c>
      <c r="M71" s="23">
        <v>173</v>
      </c>
      <c r="N71" s="23">
        <v>34023.600000000013</v>
      </c>
      <c r="O71" s="23">
        <v>15851</v>
      </c>
      <c r="P71" s="23">
        <v>5758503.3999999994</v>
      </c>
      <c r="Q71" s="23"/>
      <c r="R71" s="23"/>
      <c r="S71" s="23">
        <v>69023</v>
      </c>
      <c r="T71" s="23">
        <v>12521275.049999991</v>
      </c>
      <c r="U71" s="24">
        <v>10263340.204918033</v>
      </c>
    </row>
    <row r="72" spans="2:21" x14ac:dyDescent="0.25">
      <c r="B72" s="15" t="s">
        <v>0</v>
      </c>
      <c r="C72" s="22">
        <v>51100</v>
      </c>
      <c r="D72" s="23">
        <v>6179385.1000000006</v>
      </c>
      <c r="E72" s="23">
        <v>113</v>
      </c>
      <c r="F72" s="23">
        <v>13720.000000000002</v>
      </c>
      <c r="G72" s="23">
        <v>1985</v>
      </c>
      <c r="H72" s="23">
        <v>357070.49999999988</v>
      </c>
      <c r="I72" s="23">
        <v>988</v>
      </c>
      <c r="J72" s="23">
        <v>179601.10000000006</v>
      </c>
      <c r="K72" s="23">
        <v>1196</v>
      </c>
      <c r="L72" s="23">
        <v>215921.80000000005</v>
      </c>
      <c r="M72" s="23">
        <v>224</v>
      </c>
      <c r="N72" s="23">
        <v>41465.200000000004</v>
      </c>
      <c r="O72" s="23">
        <v>12358</v>
      </c>
      <c r="P72" s="23">
        <v>4484990.7</v>
      </c>
      <c r="Q72" s="23"/>
      <c r="R72" s="23"/>
      <c r="S72" s="23">
        <v>67964</v>
      </c>
      <c r="T72" s="23">
        <v>11472154.400000002</v>
      </c>
      <c r="U72" s="24">
        <v>9403405.2459016349</v>
      </c>
    </row>
    <row r="73" spans="2:21" x14ac:dyDescent="0.25">
      <c r="B73" s="15" t="s">
        <v>34</v>
      </c>
      <c r="C73" s="22">
        <v>74351</v>
      </c>
      <c r="D73" s="23">
        <v>8901713.9000000041</v>
      </c>
      <c r="E73" s="23">
        <v>629</v>
      </c>
      <c r="F73" s="23">
        <v>50435.699999999983</v>
      </c>
      <c r="G73" s="23">
        <v>3312</v>
      </c>
      <c r="H73" s="23">
        <v>590994.20000000007</v>
      </c>
      <c r="I73" s="23">
        <v>2233</v>
      </c>
      <c r="J73" s="23">
        <v>233939.84999999995</v>
      </c>
      <c r="K73" s="23">
        <v>1605</v>
      </c>
      <c r="L73" s="23">
        <v>279059.00000000006</v>
      </c>
      <c r="M73" s="23">
        <v>426</v>
      </c>
      <c r="N73" s="23">
        <v>83240.899999999994</v>
      </c>
      <c r="O73" s="23">
        <v>14134</v>
      </c>
      <c r="P73" s="23">
        <v>4949656</v>
      </c>
      <c r="Q73" s="23"/>
      <c r="R73" s="23"/>
      <c r="S73" s="23">
        <v>96690</v>
      </c>
      <c r="T73" s="23">
        <v>15089039.54999999</v>
      </c>
      <c r="U73" s="24">
        <v>12368065.204918023</v>
      </c>
    </row>
    <row r="74" spans="2:21" x14ac:dyDescent="0.25">
      <c r="B74" s="15" t="s">
        <v>35</v>
      </c>
      <c r="C74" s="22">
        <v>396982</v>
      </c>
      <c r="D74" s="23">
        <v>50069523.500000022</v>
      </c>
      <c r="E74" s="23">
        <v>1047</v>
      </c>
      <c r="F74" s="23">
        <v>130901.1</v>
      </c>
      <c r="G74" s="23">
        <v>7921</v>
      </c>
      <c r="H74" s="23">
        <v>1491211.4000000004</v>
      </c>
      <c r="I74" s="23">
        <v>8337</v>
      </c>
      <c r="J74" s="23">
        <v>1430881.3499999996</v>
      </c>
      <c r="K74" s="23">
        <v>2139</v>
      </c>
      <c r="L74" s="23">
        <v>390914.7</v>
      </c>
      <c r="M74" s="23">
        <v>441</v>
      </c>
      <c r="N74" s="23">
        <v>95495.199999999983</v>
      </c>
      <c r="O74" s="23">
        <v>878</v>
      </c>
      <c r="P74" s="23">
        <v>314301.30000000005</v>
      </c>
      <c r="Q74" s="23"/>
      <c r="R74" s="23"/>
      <c r="S74" s="23">
        <v>417745</v>
      </c>
      <c r="T74" s="23">
        <v>53923228.550000027</v>
      </c>
      <c r="U74" s="24">
        <v>44199367.663934387</v>
      </c>
    </row>
    <row r="75" spans="2:21" x14ac:dyDescent="0.25">
      <c r="B75" s="25" t="s">
        <v>54</v>
      </c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>
        <v>0</v>
      </c>
      <c r="U75" s="31">
        <f>T75/1.22</f>
        <v>0</v>
      </c>
    </row>
    <row r="76" spans="2:21" x14ac:dyDescent="0.25">
      <c r="B76" s="25" t="s">
        <v>55</v>
      </c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>
        <f t="shared" ref="U76" si="5">T76/1.22</f>
        <v>0</v>
      </c>
    </row>
    <row r="77" spans="2:21" x14ac:dyDescent="0.25">
      <c r="B77" s="25" t="s">
        <v>56</v>
      </c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>
        <f>T77/1.22</f>
        <v>0</v>
      </c>
    </row>
    <row r="78" spans="2:21" x14ac:dyDescent="0.25">
      <c r="B78" s="25" t="s">
        <v>48</v>
      </c>
      <c r="C78" s="26">
        <f>SUM(C62:C77)</f>
        <v>2009664</v>
      </c>
      <c r="D78" s="26">
        <f t="shared" ref="D78:U78" si="6">SUM(D62:D77)</f>
        <v>239248299.12000009</v>
      </c>
      <c r="E78" s="26">
        <f t="shared" si="6"/>
        <v>10663</v>
      </c>
      <c r="F78" s="26">
        <f t="shared" si="6"/>
        <v>1061926.19</v>
      </c>
      <c r="G78" s="26">
        <f t="shared" si="6"/>
        <v>51577</v>
      </c>
      <c r="H78" s="26">
        <f t="shared" si="6"/>
        <v>9383357.8200000003</v>
      </c>
      <c r="I78" s="26">
        <f t="shared" si="6"/>
        <v>86370</v>
      </c>
      <c r="J78" s="26">
        <f t="shared" si="6"/>
        <v>12537304.76</v>
      </c>
      <c r="K78" s="26">
        <f t="shared" si="6"/>
        <v>19446</v>
      </c>
      <c r="L78" s="26">
        <f t="shared" si="6"/>
        <v>3422404.3000000007</v>
      </c>
      <c r="M78" s="26">
        <f t="shared" si="6"/>
        <v>3746</v>
      </c>
      <c r="N78" s="26">
        <f t="shared" si="6"/>
        <v>747397.29999999993</v>
      </c>
      <c r="O78" s="26">
        <f t="shared" si="6"/>
        <v>177118</v>
      </c>
      <c r="P78" s="26">
        <f t="shared" si="6"/>
        <v>62659690.79999999</v>
      </c>
      <c r="Q78" s="26">
        <f t="shared" si="6"/>
        <v>0</v>
      </c>
      <c r="R78" s="26">
        <f t="shared" si="6"/>
        <v>0</v>
      </c>
      <c r="S78" s="26">
        <f t="shared" si="6"/>
        <v>2358584</v>
      </c>
      <c r="T78" s="26">
        <f t="shared" si="6"/>
        <v>329060380.28999996</v>
      </c>
      <c r="U78" s="26">
        <f t="shared" si="6"/>
        <v>269721623.18852466</v>
      </c>
    </row>
    <row r="79" spans="2:21" x14ac:dyDescent="0.25">
      <c r="B79" s="15" t="s">
        <v>24</v>
      </c>
      <c r="C79" s="22">
        <v>24675</v>
      </c>
      <c r="D79" s="23">
        <v>3017156.899999999</v>
      </c>
      <c r="E79" s="23">
        <v>190</v>
      </c>
      <c r="F79" s="23">
        <v>23059.399999999994</v>
      </c>
      <c r="G79" s="23">
        <v>1449</v>
      </c>
      <c r="H79" s="23">
        <v>263343.59999999998</v>
      </c>
      <c r="I79" s="23">
        <v>1756</v>
      </c>
      <c r="J79" s="23">
        <v>304740.84999999998</v>
      </c>
      <c r="K79" s="23">
        <v>675</v>
      </c>
      <c r="L79" s="23">
        <v>122282</v>
      </c>
      <c r="M79" s="23">
        <v>159</v>
      </c>
      <c r="N79" s="23">
        <v>31264.300000000007</v>
      </c>
      <c r="O79" s="23">
        <v>16793</v>
      </c>
      <c r="P79" s="23">
        <v>6084733.5000000009</v>
      </c>
      <c r="Q79" s="23"/>
      <c r="R79" s="23"/>
      <c r="S79" s="23">
        <v>45697</v>
      </c>
      <c r="T79" s="23">
        <v>9846580.5500000045</v>
      </c>
      <c r="U79" s="24">
        <v>8070967.663934432</v>
      </c>
    </row>
    <row r="80" spans="2:21" x14ac:dyDescent="0.25">
      <c r="B80" s="15" t="s">
        <v>25</v>
      </c>
      <c r="C80" s="22">
        <v>53232</v>
      </c>
      <c r="D80" s="23">
        <v>6073177.5999999987</v>
      </c>
      <c r="E80" s="23">
        <v>2965</v>
      </c>
      <c r="F80" s="23">
        <v>197036.35000000012</v>
      </c>
      <c r="G80" s="23">
        <v>2547</v>
      </c>
      <c r="H80" s="23">
        <v>458386.20000000007</v>
      </c>
      <c r="I80" s="23">
        <v>4591</v>
      </c>
      <c r="J80" s="23">
        <v>648188.39999999991</v>
      </c>
      <c r="K80" s="23">
        <v>1156</v>
      </c>
      <c r="L80" s="23">
        <v>207932.80000000005</v>
      </c>
      <c r="M80" s="23">
        <v>174</v>
      </c>
      <c r="N80" s="23">
        <v>33922.500000000007</v>
      </c>
      <c r="O80" s="23">
        <v>24656</v>
      </c>
      <c r="P80" s="23">
        <v>8595909.6000000015</v>
      </c>
      <c r="Q80" s="23"/>
      <c r="R80" s="23"/>
      <c r="S80" s="23">
        <v>89321</v>
      </c>
      <c r="T80" s="23">
        <v>16214553.449999996</v>
      </c>
      <c r="U80" s="24">
        <v>13290617.581967225</v>
      </c>
    </row>
    <row r="81" spans="2:21" x14ac:dyDescent="0.25">
      <c r="B81" s="15" t="s">
        <v>26</v>
      </c>
      <c r="C81" s="22">
        <v>102547</v>
      </c>
      <c r="D81" s="23">
        <v>12418455.399999993</v>
      </c>
      <c r="E81" s="23">
        <v>688</v>
      </c>
      <c r="F81" s="23">
        <v>77645.399999999994</v>
      </c>
      <c r="G81" s="23">
        <v>4573</v>
      </c>
      <c r="H81" s="23">
        <v>800473.79999999993</v>
      </c>
      <c r="I81" s="23">
        <v>7449</v>
      </c>
      <c r="J81" s="23">
        <v>1291171.1499999994</v>
      </c>
      <c r="K81" s="23">
        <v>2359</v>
      </c>
      <c r="L81" s="23">
        <v>384354</v>
      </c>
      <c r="M81" s="23">
        <v>381</v>
      </c>
      <c r="N81" s="23">
        <v>73527.299999999974</v>
      </c>
      <c r="O81" s="23">
        <v>13393</v>
      </c>
      <c r="P81" s="23">
        <v>4667201.3999999985</v>
      </c>
      <c r="Q81" s="23"/>
      <c r="R81" s="23"/>
      <c r="S81" s="23">
        <v>131390</v>
      </c>
      <c r="T81" s="23">
        <v>19712828.449999984</v>
      </c>
      <c r="U81" s="24">
        <v>16158056.106557375</v>
      </c>
    </row>
    <row r="82" spans="2:21" x14ac:dyDescent="0.25">
      <c r="B82" s="15" t="s">
        <v>27</v>
      </c>
      <c r="C82" s="22">
        <v>53869</v>
      </c>
      <c r="D82" s="23">
        <v>6595546.9999999981</v>
      </c>
      <c r="E82" s="23">
        <v>130</v>
      </c>
      <c r="F82" s="23">
        <v>15822.100000000002</v>
      </c>
      <c r="G82" s="23">
        <v>2144</v>
      </c>
      <c r="H82" s="23">
        <v>391699.39999999997</v>
      </c>
      <c r="I82" s="23">
        <v>2154</v>
      </c>
      <c r="J82" s="23">
        <v>370277.35000000003</v>
      </c>
      <c r="K82" s="23">
        <v>1293</v>
      </c>
      <c r="L82" s="23">
        <v>235825.80000000005</v>
      </c>
      <c r="M82" s="23">
        <v>53</v>
      </c>
      <c r="N82" s="23">
        <v>10425.100000000002</v>
      </c>
      <c r="O82" s="23">
        <v>8324</v>
      </c>
      <c r="P82" s="23">
        <v>3043670.6999999997</v>
      </c>
      <c r="Q82" s="23"/>
      <c r="R82" s="23"/>
      <c r="S82" s="23">
        <v>67967</v>
      </c>
      <c r="T82" s="23">
        <v>10663267.449999997</v>
      </c>
      <c r="U82" s="24">
        <v>8740383.1557377093</v>
      </c>
    </row>
    <row r="83" spans="2:21" x14ac:dyDescent="0.25">
      <c r="B83" s="15" t="s">
        <v>28</v>
      </c>
      <c r="C83" s="22">
        <v>273554</v>
      </c>
      <c r="D83" s="23">
        <v>33663144.38000001</v>
      </c>
      <c r="E83" s="23">
        <v>2126</v>
      </c>
      <c r="F83" s="23">
        <v>229256.50000000012</v>
      </c>
      <c r="G83" s="23">
        <v>12434</v>
      </c>
      <c r="H83" s="23">
        <v>2325555.0000000005</v>
      </c>
      <c r="I83" s="23">
        <v>23493</v>
      </c>
      <c r="J83" s="23">
        <v>3004223.8000000003</v>
      </c>
      <c r="K83" s="23">
        <v>5748</v>
      </c>
      <c r="L83" s="23">
        <v>992974.60000000009</v>
      </c>
      <c r="M83" s="23">
        <v>738</v>
      </c>
      <c r="N83" s="23">
        <v>152686.5</v>
      </c>
      <c r="O83" s="23">
        <v>33977</v>
      </c>
      <c r="P83" s="23">
        <v>11892181.399999999</v>
      </c>
      <c r="Q83" s="23"/>
      <c r="R83" s="23"/>
      <c r="S83" s="23">
        <v>352070</v>
      </c>
      <c r="T83" s="23">
        <v>52260022.18000003</v>
      </c>
      <c r="U83" s="24">
        <v>42836083.754098371</v>
      </c>
    </row>
    <row r="84" spans="2:21" x14ac:dyDescent="0.25">
      <c r="B84" s="15" t="s">
        <v>29</v>
      </c>
      <c r="C84" s="22">
        <v>27967</v>
      </c>
      <c r="D84" s="23">
        <v>3418617.3000000003</v>
      </c>
      <c r="E84" s="23">
        <v>222</v>
      </c>
      <c r="F84" s="23">
        <v>27087.19999999999</v>
      </c>
      <c r="G84" s="23">
        <v>1346</v>
      </c>
      <c r="H84" s="23">
        <v>245210.4</v>
      </c>
      <c r="I84" s="23">
        <v>2194</v>
      </c>
      <c r="J84" s="23">
        <v>381192.29999999987</v>
      </c>
      <c r="K84" s="23">
        <v>827</v>
      </c>
      <c r="L84" s="23">
        <v>149951.5</v>
      </c>
      <c r="M84" s="23">
        <v>168</v>
      </c>
      <c r="N84" s="23">
        <v>33045.599999999991</v>
      </c>
      <c r="O84" s="23">
        <v>13781</v>
      </c>
      <c r="P84" s="23">
        <v>4998646.4999999991</v>
      </c>
      <c r="Q84" s="23"/>
      <c r="R84" s="23"/>
      <c r="S84" s="23">
        <v>46505</v>
      </c>
      <c r="T84" s="23">
        <v>9253750.799999997</v>
      </c>
      <c r="U84" s="24">
        <v>7585041.6393442675</v>
      </c>
    </row>
    <row r="85" spans="2:21" x14ac:dyDescent="0.25">
      <c r="B85" s="15" t="s">
        <v>30</v>
      </c>
      <c r="C85" s="22">
        <v>71239</v>
      </c>
      <c r="D85" s="23">
        <v>7904145.6999999993</v>
      </c>
      <c r="E85" s="23">
        <v>686</v>
      </c>
      <c r="F85" s="23">
        <v>57104.599999999977</v>
      </c>
      <c r="G85" s="23">
        <v>2732</v>
      </c>
      <c r="H85" s="23">
        <v>432557.40000000014</v>
      </c>
      <c r="I85" s="23">
        <v>2627</v>
      </c>
      <c r="J85" s="23">
        <v>448328.3000000001</v>
      </c>
      <c r="K85" s="23">
        <v>971</v>
      </c>
      <c r="L85" s="23">
        <v>143630.49999999994</v>
      </c>
      <c r="M85" s="23">
        <v>223</v>
      </c>
      <c r="N85" s="23">
        <v>41082.799999999988</v>
      </c>
      <c r="O85" s="23">
        <v>28720</v>
      </c>
      <c r="P85" s="23">
        <v>9510187.3000000045</v>
      </c>
      <c r="Q85" s="23"/>
      <c r="R85" s="23"/>
      <c r="S85" s="23">
        <v>107200</v>
      </c>
      <c r="T85" s="23">
        <v>18537036.599999987</v>
      </c>
      <c r="U85" s="24">
        <v>15194292.295081981</v>
      </c>
    </row>
    <row r="86" spans="2:21" x14ac:dyDescent="0.25">
      <c r="B86" s="15" t="s">
        <v>31</v>
      </c>
      <c r="C86" s="22">
        <v>593762</v>
      </c>
      <c r="D86" s="23">
        <v>63963672.07000003</v>
      </c>
      <c r="E86" s="23">
        <v>1491</v>
      </c>
      <c r="F86" s="23">
        <v>166878.15000000002</v>
      </c>
      <c r="G86" s="23">
        <v>13013</v>
      </c>
      <c r="H86" s="23">
        <v>2365246.02</v>
      </c>
      <c r="I86" s="23">
        <v>27032</v>
      </c>
      <c r="J86" s="23">
        <v>3503204.33</v>
      </c>
      <c r="K86" s="23">
        <v>2857</v>
      </c>
      <c r="L86" s="23">
        <v>496198.09999999986</v>
      </c>
      <c r="M86" s="23">
        <v>388</v>
      </c>
      <c r="N86" s="23">
        <v>76674.300000000032</v>
      </c>
      <c r="O86" s="23">
        <v>1163</v>
      </c>
      <c r="P86" s="23">
        <v>384382.29999999993</v>
      </c>
      <c r="Q86" s="23"/>
      <c r="R86" s="23"/>
      <c r="S86" s="23">
        <v>639706</v>
      </c>
      <c r="T86" s="23">
        <v>70956255.270000026</v>
      </c>
      <c r="U86" s="24">
        <v>58160864.975409895</v>
      </c>
    </row>
    <row r="87" spans="2:21" x14ac:dyDescent="0.25">
      <c r="B87" s="15" t="s">
        <v>32</v>
      </c>
      <c r="C87" s="22">
        <v>32570</v>
      </c>
      <c r="D87" s="23">
        <v>3986321.3000000017</v>
      </c>
      <c r="E87" s="23">
        <v>360</v>
      </c>
      <c r="F87" s="23">
        <v>43899.099999999977</v>
      </c>
      <c r="G87" s="23">
        <v>1485</v>
      </c>
      <c r="H87" s="23">
        <v>270485.7</v>
      </c>
      <c r="I87" s="23">
        <v>2265</v>
      </c>
      <c r="J87" s="23">
        <v>390903.55000000005</v>
      </c>
      <c r="K87" s="23">
        <v>815</v>
      </c>
      <c r="L87" s="23">
        <v>147850.69999999998</v>
      </c>
      <c r="M87" s="23">
        <v>225</v>
      </c>
      <c r="N87" s="23">
        <v>42018.5</v>
      </c>
      <c r="O87" s="23">
        <v>15097</v>
      </c>
      <c r="P87" s="23">
        <v>5485635.9000000004</v>
      </c>
      <c r="Q87" s="23"/>
      <c r="R87" s="23"/>
      <c r="S87" s="23">
        <v>52817</v>
      </c>
      <c r="T87" s="23">
        <v>10367114.749999994</v>
      </c>
      <c r="U87" s="24">
        <v>8497635.0409836024</v>
      </c>
    </row>
    <row r="88" spans="2:21" x14ac:dyDescent="0.25">
      <c r="B88" s="15" t="s">
        <v>33</v>
      </c>
      <c r="C88" s="22">
        <v>35855</v>
      </c>
      <c r="D88" s="23">
        <v>4391681.6999999993</v>
      </c>
      <c r="E88" s="23">
        <v>279</v>
      </c>
      <c r="F88" s="23">
        <v>34050.099999999991</v>
      </c>
      <c r="G88" s="23">
        <v>1894</v>
      </c>
      <c r="H88" s="23">
        <v>345545.00000000006</v>
      </c>
      <c r="I88" s="23">
        <v>1790</v>
      </c>
      <c r="J88" s="23">
        <v>312883.65000000002</v>
      </c>
      <c r="K88" s="23">
        <v>819</v>
      </c>
      <c r="L88" s="23">
        <v>148130.6</v>
      </c>
      <c r="M88" s="23">
        <v>152</v>
      </c>
      <c r="N88" s="23">
        <v>29898.400000000009</v>
      </c>
      <c r="O88" s="23">
        <v>19729</v>
      </c>
      <c r="P88" s="23">
        <v>7171539.299999998</v>
      </c>
      <c r="Q88" s="23"/>
      <c r="R88" s="23"/>
      <c r="S88" s="23">
        <v>60518</v>
      </c>
      <c r="T88" s="23">
        <v>12433728.749999993</v>
      </c>
      <c r="U88" s="24">
        <v>10191580.94262296</v>
      </c>
    </row>
    <row r="89" spans="2:21" x14ac:dyDescent="0.25">
      <c r="B89" s="15" t="s">
        <v>0</v>
      </c>
      <c r="C89" s="22">
        <v>34912</v>
      </c>
      <c r="D89" s="23">
        <v>4196825.5000000019</v>
      </c>
      <c r="E89" s="23">
        <v>147</v>
      </c>
      <c r="F89" s="23">
        <v>17870.300000000003</v>
      </c>
      <c r="G89" s="23">
        <v>2076</v>
      </c>
      <c r="H89" s="23">
        <v>375587.2</v>
      </c>
      <c r="I89" s="23">
        <v>963</v>
      </c>
      <c r="J89" s="23">
        <v>174985.94999999995</v>
      </c>
      <c r="K89" s="23">
        <v>1442</v>
      </c>
      <c r="L89" s="23">
        <v>257598.19999999998</v>
      </c>
      <c r="M89" s="23">
        <v>200</v>
      </c>
      <c r="N89" s="23">
        <v>36994.400000000001</v>
      </c>
      <c r="O89" s="23">
        <v>14660</v>
      </c>
      <c r="P89" s="23">
        <v>5332443.7</v>
      </c>
      <c r="Q89" s="23"/>
      <c r="R89" s="23"/>
      <c r="S89" s="23">
        <v>54400</v>
      </c>
      <c r="T89" s="23">
        <v>10392305.249999994</v>
      </c>
      <c r="U89" s="24">
        <v>8518282.991803281</v>
      </c>
    </row>
    <row r="90" spans="2:21" x14ac:dyDescent="0.25">
      <c r="B90" s="15" t="s">
        <v>34</v>
      </c>
      <c r="C90" s="22">
        <v>59792</v>
      </c>
      <c r="D90" s="23">
        <v>7099137.6999999983</v>
      </c>
      <c r="E90" s="23">
        <v>621</v>
      </c>
      <c r="F90" s="23">
        <v>49744.799999999981</v>
      </c>
      <c r="G90" s="23">
        <v>3923</v>
      </c>
      <c r="H90" s="23">
        <v>701646.59999999974</v>
      </c>
      <c r="I90" s="23">
        <v>2399</v>
      </c>
      <c r="J90" s="23">
        <v>244916.20000000004</v>
      </c>
      <c r="K90" s="23">
        <v>1793</v>
      </c>
      <c r="L90" s="23">
        <v>308797.90000000008</v>
      </c>
      <c r="M90" s="23">
        <v>434</v>
      </c>
      <c r="N90" s="23">
        <v>84867.800000000032</v>
      </c>
      <c r="O90" s="23">
        <v>16624</v>
      </c>
      <c r="P90" s="23">
        <v>5802775.5000000019</v>
      </c>
      <c r="Q90" s="23"/>
      <c r="R90" s="23"/>
      <c r="S90" s="23">
        <v>85586</v>
      </c>
      <c r="T90" s="23">
        <v>14291886.499999996</v>
      </c>
      <c r="U90" s="24">
        <v>11714661.065573769</v>
      </c>
    </row>
    <row r="91" spans="2:21" x14ac:dyDescent="0.25">
      <c r="B91" s="15" t="s">
        <v>35</v>
      </c>
      <c r="C91" s="22">
        <v>291118</v>
      </c>
      <c r="D91" s="23">
        <v>36416657.980000019</v>
      </c>
      <c r="E91" s="23">
        <v>842</v>
      </c>
      <c r="F91" s="23">
        <v>104163.1</v>
      </c>
      <c r="G91" s="23">
        <v>9147</v>
      </c>
      <c r="H91" s="23">
        <v>1724542.5999999999</v>
      </c>
      <c r="I91" s="23">
        <v>7262</v>
      </c>
      <c r="J91" s="23">
        <v>1244220.8499999996</v>
      </c>
      <c r="K91" s="23">
        <v>2567</v>
      </c>
      <c r="L91" s="23">
        <v>452979.9000000002</v>
      </c>
      <c r="M91" s="23">
        <v>421</v>
      </c>
      <c r="N91" s="23">
        <v>89391.599999999991</v>
      </c>
      <c r="O91" s="23">
        <v>1198</v>
      </c>
      <c r="P91" s="23">
        <v>415531.3</v>
      </c>
      <c r="Q91" s="23"/>
      <c r="R91" s="23"/>
      <c r="S91" s="23">
        <v>312555</v>
      </c>
      <c r="T91" s="23">
        <v>40447487.330000043</v>
      </c>
      <c r="U91" s="24">
        <v>33153678.139344245</v>
      </c>
    </row>
    <row r="92" spans="2:21" x14ac:dyDescent="0.25">
      <c r="B92" s="25" t="s">
        <v>54</v>
      </c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>
        <v>144097828</v>
      </c>
      <c r="U92" s="31">
        <f>T92/1.22</f>
        <v>118112973.77049181</v>
      </c>
    </row>
    <row r="93" spans="2:21" x14ac:dyDescent="0.25">
      <c r="B93" s="25" t="s">
        <v>55</v>
      </c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>
        <f t="shared" ref="U93" si="7">T93/1.22</f>
        <v>0</v>
      </c>
    </row>
    <row r="94" spans="2:21" x14ac:dyDescent="0.25">
      <c r="B94" s="25" t="s">
        <v>56</v>
      </c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>
        <f>T94/1.22</f>
        <v>0</v>
      </c>
    </row>
    <row r="95" spans="2:21" x14ac:dyDescent="0.25">
      <c r="B95" s="25" t="s">
        <v>47</v>
      </c>
      <c r="C95" s="26">
        <f>SUM(C79:C94)</f>
        <v>1655092</v>
      </c>
      <c r="D95" s="26">
        <f t="shared" ref="D95:U95" si="8">SUM(D79:D94)</f>
        <v>193144540.53000003</v>
      </c>
      <c r="E95" s="26">
        <f t="shared" si="8"/>
        <v>10747</v>
      </c>
      <c r="F95" s="26">
        <f t="shared" si="8"/>
        <v>1043617.1000000001</v>
      </c>
      <c r="G95" s="26">
        <f t="shared" si="8"/>
        <v>58763</v>
      </c>
      <c r="H95" s="26">
        <f t="shared" si="8"/>
        <v>10700278.92</v>
      </c>
      <c r="I95" s="26">
        <f t="shared" si="8"/>
        <v>85975</v>
      </c>
      <c r="J95" s="26">
        <f t="shared" si="8"/>
        <v>12319236.68</v>
      </c>
      <c r="K95" s="26">
        <f t="shared" si="8"/>
        <v>23322</v>
      </c>
      <c r="L95" s="26">
        <f t="shared" si="8"/>
        <v>4048506.6000000006</v>
      </c>
      <c r="M95" s="26">
        <f t="shared" si="8"/>
        <v>3716</v>
      </c>
      <c r="N95" s="26">
        <f t="shared" si="8"/>
        <v>735799.1</v>
      </c>
      <c r="O95" s="26">
        <f t="shared" si="8"/>
        <v>208115</v>
      </c>
      <c r="P95" s="26">
        <f t="shared" si="8"/>
        <v>73384838.399999991</v>
      </c>
      <c r="Q95" s="26">
        <f t="shared" si="8"/>
        <v>0</v>
      </c>
      <c r="R95" s="26">
        <f t="shared" si="8"/>
        <v>0</v>
      </c>
      <c r="S95" s="26">
        <f t="shared" si="8"/>
        <v>2045732</v>
      </c>
      <c r="T95" s="26">
        <f t="shared" si="8"/>
        <v>439474645.33000004</v>
      </c>
      <c r="U95" s="26">
        <f t="shared" si="8"/>
        <v>360225119.12295091</v>
      </c>
    </row>
    <row r="96" spans="2:21" x14ac:dyDescent="0.25">
      <c r="B96" s="15" t="s">
        <v>24</v>
      </c>
      <c r="C96" s="22">
        <v>23268</v>
      </c>
      <c r="D96" s="23">
        <v>3051038.0299999989</v>
      </c>
      <c r="E96" s="23">
        <v>184</v>
      </c>
      <c r="F96" s="23">
        <v>23867.839999999978</v>
      </c>
      <c r="G96" s="23">
        <v>1378</v>
      </c>
      <c r="H96" s="23">
        <v>263683.75000000017</v>
      </c>
      <c r="I96" s="23">
        <v>1674</v>
      </c>
      <c r="J96" s="23">
        <v>304972.74000000005</v>
      </c>
      <c r="K96" s="23">
        <v>660</v>
      </c>
      <c r="L96" s="23">
        <v>125446.58000000007</v>
      </c>
      <c r="M96" s="23">
        <v>178</v>
      </c>
      <c r="N96" s="23">
        <v>61906.510000000024</v>
      </c>
      <c r="O96" s="23">
        <v>12616</v>
      </c>
      <c r="P96" s="23">
        <v>4822777.839999998</v>
      </c>
      <c r="Q96" s="23"/>
      <c r="R96" s="23"/>
      <c r="S96" s="23">
        <v>39958</v>
      </c>
      <c r="T96" s="23">
        <v>8653693.2899999898</v>
      </c>
      <c r="U96" s="24">
        <v>7093191.2213114807</v>
      </c>
    </row>
    <row r="97" spans="2:21" x14ac:dyDescent="0.25">
      <c r="B97" s="15" t="s">
        <v>25</v>
      </c>
      <c r="C97" s="22">
        <v>47425</v>
      </c>
      <c r="D97" s="23">
        <v>5794384.3299999963</v>
      </c>
      <c r="E97" s="23">
        <v>2446</v>
      </c>
      <c r="F97" s="23">
        <v>146597.43000000011</v>
      </c>
      <c r="G97" s="23">
        <v>2435</v>
      </c>
      <c r="H97" s="23">
        <v>454775.43999999994</v>
      </c>
      <c r="I97" s="23">
        <v>4095</v>
      </c>
      <c r="J97" s="23">
        <v>629923.13</v>
      </c>
      <c r="K97" s="23">
        <v>1414</v>
      </c>
      <c r="L97" s="23">
        <v>266792</v>
      </c>
      <c r="M97" s="23">
        <v>177</v>
      </c>
      <c r="N97" s="23">
        <v>60552.710000000028</v>
      </c>
      <c r="O97" s="23">
        <v>22570</v>
      </c>
      <c r="P97" s="23">
        <v>8074496.9899999974</v>
      </c>
      <c r="Q97" s="23"/>
      <c r="R97" s="23"/>
      <c r="S97" s="23">
        <v>82034</v>
      </c>
      <c r="T97" s="23">
        <v>16077712.230000008</v>
      </c>
      <c r="U97" s="24">
        <v>13178452.647540979</v>
      </c>
    </row>
    <row r="98" spans="2:21" x14ac:dyDescent="0.25">
      <c r="B98" s="15" t="s">
        <v>26</v>
      </c>
      <c r="C98" s="22">
        <v>98630</v>
      </c>
      <c r="D98" s="23">
        <v>12810589.659999991</v>
      </c>
      <c r="E98" s="23">
        <v>749</v>
      </c>
      <c r="F98" s="23">
        <v>91157.099999999962</v>
      </c>
      <c r="G98" s="23">
        <v>4382</v>
      </c>
      <c r="H98" s="23">
        <v>797187.8400000002</v>
      </c>
      <c r="I98" s="23">
        <v>7662</v>
      </c>
      <c r="J98" s="23">
        <v>1407673.5799999994</v>
      </c>
      <c r="K98" s="23">
        <v>2213</v>
      </c>
      <c r="L98" s="23">
        <v>372554.12000000005</v>
      </c>
      <c r="M98" s="23">
        <v>376</v>
      </c>
      <c r="N98" s="23">
        <v>118649.39000000004</v>
      </c>
      <c r="O98" s="23">
        <v>13052</v>
      </c>
      <c r="P98" s="23">
        <v>4707868.1100000031</v>
      </c>
      <c r="Q98" s="23"/>
      <c r="R98" s="23"/>
      <c r="S98" s="23">
        <v>127064</v>
      </c>
      <c r="T98" s="23">
        <v>20305679.800000008</v>
      </c>
      <c r="U98" s="24">
        <v>16643999.836065583</v>
      </c>
    </row>
    <row r="99" spans="2:21" x14ac:dyDescent="0.25">
      <c r="B99" s="15" t="s">
        <v>27</v>
      </c>
      <c r="C99" s="22">
        <v>50385</v>
      </c>
      <c r="D99" s="23">
        <v>6627940.0499999924</v>
      </c>
      <c r="E99" s="23">
        <v>147</v>
      </c>
      <c r="F99" s="23">
        <v>19152.359999999979</v>
      </c>
      <c r="G99" s="23">
        <v>2141</v>
      </c>
      <c r="H99" s="23">
        <v>412231.81000000006</v>
      </c>
      <c r="I99" s="23">
        <v>2089</v>
      </c>
      <c r="J99" s="23">
        <v>374473.90000000037</v>
      </c>
      <c r="K99" s="23">
        <v>1278</v>
      </c>
      <c r="L99" s="23">
        <v>245955.23000000007</v>
      </c>
      <c r="M99" s="23">
        <v>47</v>
      </c>
      <c r="N99" s="23">
        <v>16216.810000000001</v>
      </c>
      <c r="O99" s="23">
        <v>6387</v>
      </c>
      <c r="P99" s="23">
        <v>2483146.5799999977</v>
      </c>
      <c r="Q99" s="23"/>
      <c r="R99" s="23"/>
      <c r="S99" s="23">
        <v>62474</v>
      </c>
      <c r="T99" s="23">
        <v>10179116.739999996</v>
      </c>
      <c r="U99" s="24">
        <v>8343538.3114754101</v>
      </c>
    </row>
    <row r="100" spans="2:21" x14ac:dyDescent="0.25">
      <c r="B100" s="15" t="s">
        <v>28</v>
      </c>
      <c r="C100" s="22">
        <v>265737</v>
      </c>
      <c r="D100" s="23">
        <v>35010269.380000025</v>
      </c>
      <c r="E100" s="23">
        <v>2229</v>
      </c>
      <c r="F100" s="23">
        <v>254334.50999999992</v>
      </c>
      <c r="G100" s="23">
        <v>12137</v>
      </c>
      <c r="H100" s="23">
        <v>2381257.6500000018</v>
      </c>
      <c r="I100" s="23">
        <v>23341</v>
      </c>
      <c r="J100" s="23">
        <v>3121280.4800000032</v>
      </c>
      <c r="K100" s="23">
        <v>5539</v>
      </c>
      <c r="L100" s="23">
        <v>995584.37999999942</v>
      </c>
      <c r="M100" s="23">
        <v>742</v>
      </c>
      <c r="N100" s="23">
        <v>263684.58000000013</v>
      </c>
      <c r="O100" s="23">
        <v>34148</v>
      </c>
      <c r="P100" s="23">
        <v>12609966.280000003</v>
      </c>
      <c r="Q100" s="23"/>
      <c r="R100" s="23"/>
      <c r="S100" s="23">
        <v>343879</v>
      </c>
      <c r="T100" s="23">
        <v>54640232.68000003</v>
      </c>
      <c r="U100" s="24">
        <v>44787075.967213131</v>
      </c>
    </row>
    <row r="101" spans="2:21" x14ac:dyDescent="0.25">
      <c r="B101" s="15" t="s">
        <v>29</v>
      </c>
      <c r="C101" s="22">
        <v>27913</v>
      </c>
      <c r="D101" s="23">
        <v>3663522.2799999989</v>
      </c>
      <c r="E101" s="23">
        <v>292</v>
      </c>
      <c r="F101" s="23">
        <v>38217.650000000009</v>
      </c>
      <c r="G101" s="23">
        <v>1230</v>
      </c>
      <c r="H101" s="23">
        <v>235754.40000000002</v>
      </c>
      <c r="I101" s="23">
        <v>2225</v>
      </c>
      <c r="J101" s="23">
        <v>405989.92000000004</v>
      </c>
      <c r="K101" s="23">
        <v>788</v>
      </c>
      <c r="L101" s="23">
        <v>148922.23000000007</v>
      </c>
      <c r="M101" s="23">
        <v>160</v>
      </c>
      <c r="N101" s="23">
        <v>55532.790000000015</v>
      </c>
      <c r="O101" s="23">
        <v>15664</v>
      </c>
      <c r="P101" s="23">
        <v>5992331.9400000013</v>
      </c>
      <c r="Q101" s="23"/>
      <c r="R101" s="23"/>
      <c r="S101" s="23">
        <v>48272</v>
      </c>
      <c r="T101" s="23">
        <v>10540271.209999995</v>
      </c>
      <c r="U101" s="24">
        <v>8639566.5655737706</v>
      </c>
    </row>
    <row r="102" spans="2:21" x14ac:dyDescent="0.25">
      <c r="B102" s="15" t="s">
        <v>30</v>
      </c>
      <c r="C102" s="22">
        <v>70487</v>
      </c>
      <c r="D102" s="23">
        <v>8302579.8899999997</v>
      </c>
      <c r="E102" s="23">
        <v>759</v>
      </c>
      <c r="F102" s="23">
        <v>64783.309999999961</v>
      </c>
      <c r="G102" s="23">
        <v>2570</v>
      </c>
      <c r="H102" s="23">
        <v>420040.48000000021</v>
      </c>
      <c r="I102" s="23">
        <v>2700</v>
      </c>
      <c r="J102" s="23">
        <v>485473.01000000047</v>
      </c>
      <c r="K102" s="23">
        <v>1045</v>
      </c>
      <c r="L102" s="23">
        <v>154094.48000000019</v>
      </c>
      <c r="M102" s="23">
        <v>270</v>
      </c>
      <c r="N102" s="23">
        <v>71949.730000000054</v>
      </c>
      <c r="O102" s="23">
        <v>23245</v>
      </c>
      <c r="P102" s="23">
        <v>7921476.0500000035</v>
      </c>
      <c r="Q102" s="23"/>
      <c r="R102" s="23"/>
      <c r="S102" s="23">
        <v>101943</v>
      </c>
      <c r="T102" s="23">
        <v>17830033.59999999</v>
      </c>
      <c r="U102" s="24">
        <v>14614781.639344241</v>
      </c>
    </row>
    <row r="103" spans="2:21" x14ac:dyDescent="0.25">
      <c r="B103" s="15" t="s">
        <v>31</v>
      </c>
      <c r="C103" s="22">
        <v>565546</v>
      </c>
      <c r="D103" s="23">
        <v>64371710.120000049</v>
      </c>
      <c r="E103" s="23">
        <v>1400</v>
      </c>
      <c r="F103" s="23">
        <v>170187.72000000006</v>
      </c>
      <c r="G103" s="23">
        <v>12758</v>
      </c>
      <c r="H103" s="23">
        <v>2435359.3200000003</v>
      </c>
      <c r="I103" s="23">
        <v>26260</v>
      </c>
      <c r="J103" s="23">
        <v>3510875.5500000012</v>
      </c>
      <c r="K103" s="23">
        <v>2915</v>
      </c>
      <c r="L103" s="23">
        <v>524332.22</v>
      </c>
      <c r="M103" s="23">
        <v>306</v>
      </c>
      <c r="N103" s="23">
        <v>104016.64000000006</v>
      </c>
      <c r="O103" s="23">
        <v>1107</v>
      </c>
      <c r="P103" s="23">
        <v>379657.86999999982</v>
      </c>
      <c r="Q103" s="23"/>
      <c r="R103" s="23"/>
      <c r="S103" s="23">
        <v>610292</v>
      </c>
      <c r="T103" s="23">
        <v>71496139.440000072</v>
      </c>
      <c r="U103" s="24">
        <v>58603392.983606517</v>
      </c>
    </row>
    <row r="104" spans="2:21" x14ac:dyDescent="0.25">
      <c r="B104" s="15" t="s">
        <v>32</v>
      </c>
      <c r="C104" s="22">
        <v>30072</v>
      </c>
      <c r="D104" s="23">
        <v>3954801.7699999982</v>
      </c>
      <c r="E104" s="23">
        <v>304</v>
      </c>
      <c r="F104" s="23">
        <v>39551.569999999971</v>
      </c>
      <c r="G104" s="23">
        <v>1504</v>
      </c>
      <c r="H104" s="23">
        <v>288312.15999999992</v>
      </c>
      <c r="I104" s="23">
        <v>2122</v>
      </c>
      <c r="J104" s="23">
        <v>380410.30000000016</v>
      </c>
      <c r="K104" s="23">
        <v>817</v>
      </c>
      <c r="L104" s="23">
        <v>155092.62000000008</v>
      </c>
      <c r="M104" s="23">
        <v>350</v>
      </c>
      <c r="N104" s="23">
        <v>124878.69000000009</v>
      </c>
      <c r="O104" s="23">
        <v>15017</v>
      </c>
      <c r="P104" s="23">
        <v>5750851.3000000026</v>
      </c>
      <c r="Q104" s="23"/>
      <c r="R104" s="23"/>
      <c r="S104" s="23">
        <v>50186</v>
      </c>
      <c r="T104" s="23">
        <v>10693898.409999998</v>
      </c>
      <c r="U104" s="24">
        <v>8765490.5</v>
      </c>
    </row>
    <row r="105" spans="2:21" x14ac:dyDescent="0.25">
      <c r="B105" s="15" t="s">
        <v>33</v>
      </c>
      <c r="C105" s="22">
        <v>33825</v>
      </c>
      <c r="D105" s="23">
        <v>4446039.3999999976</v>
      </c>
      <c r="E105" s="23">
        <v>263</v>
      </c>
      <c r="F105" s="23">
        <v>34285.819999999978</v>
      </c>
      <c r="G105" s="23">
        <v>1743</v>
      </c>
      <c r="H105" s="23">
        <v>334879.22999999992</v>
      </c>
      <c r="I105" s="23">
        <v>1552</v>
      </c>
      <c r="J105" s="23">
        <v>281850.56</v>
      </c>
      <c r="K105" s="23">
        <v>932</v>
      </c>
      <c r="L105" s="23">
        <v>175603.53000000006</v>
      </c>
      <c r="M105" s="23">
        <v>181</v>
      </c>
      <c r="N105" s="23">
        <v>66131.040000000008</v>
      </c>
      <c r="O105" s="23">
        <v>16177</v>
      </c>
      <c r="P105" s="23">
        <v>6214264.2900000047</v>
      </c>
      <c r="Q105" s="23"/>
      <c r="R105" s="23"/>
      <c r="S105" s="23">
        <v>54673</v>
      </c>
      <c r="T105" s="23">
        <v>11553053.870000003</v>
      </c>
      <c r="U105" s="24">
        <v>9469716.2868852448</v>
      </c>
    </row>
    <row r="106" spans="2:21" x14ac:dyDescent="0.25">
      <c r="B106" s="15" t="s">
        <v>0</v>
      </c>
      <c r="C106" s="22">
        <v>33915</v>
      </c>
      <c r="D106" s="23">
        <v>4399831.1999999974</v>
      </c>
      <c r="E106" s="23">
        <v>128</v>
      </c>
      <c r="F106" s="23">
        <v>16738.409999999989</v>
      </c>
      <c r="G106" s="23">
        <v>2104</v>
      </c>
      <c r="H106" s="23">
        <v>401372.73000000021</v>
      </c>
      <c r="I106" s="23">
        <v>970</v>
      </c>
      <c r="J106" s="23">
        <v>186537.18</v>
      </c>
      <c r="K106" s="23">
        <v>1482</v>
      </c>
      <c r="L106" s="23">
        <v>275526.48</v>
      </c>
      <c r="M106" s="23">
        <v>142</v>
      </c>
      <c r="N106" s="23">
        <v>47733.840000000018</v>
      </c>
      <c r="O106" s="23">
        <v>13454</v>
      </c>
      <c r="P106" s="23">
        <v>5167623.8400000008</v>
      </c>
      <c r="Q106" s="23"/>
      <c r="R106" s="23"/>
      <c r="S106" s="23">
        <v>52195</v>
      </c>
      <c r="T106" s="23">
        <v>10495363.680000003</v>
      </c>
      <c r="U106" s="24">
        <v>8602757.1147540957</v>
      </c>
    </row>
    <row r="107" spans="2:21" x14ac:dyDescent="0.25">
      <c r="B107" s="15" t="s">
        <v>34</v>
      </c>
      <c r="C107" s="22">
        <v>55827</v>
      </c>
      <c r="D107" s="23">
        <v>7101549.290000001</v>
      </c>
      <c r="E107" s="23">
        <v>645</v>
      </c>
      <c r="F107" s="23">
        <v>54378.830000000024</v>
      </c>
      <c r="G107" s="23">
        <v>3805</v>
      </c>
      <c r="H107" s="23">
        <v>715449.31000000029</v>
      </c>
      <c r="I107" s="23">
        <v>2373</v>
      </c>
      <c r="J107" s="23">
        <v>256021.37</v>
      </c>
      <c r="K107" s="23">
        <v>1627</v>
      </c>
      <c r="L107" s="23">
        <v>287575.43999999994</v>
      </c>
      <c r="M107" s="23">
        <v>379</v>
      </c>
      <c r="N107" s="23">
        <v>129460.96999999999</v>
      </c>
      <c r="O107" s="23">
        <v>15866</v>
      </c>
      <c r="P107" s="23">
        <v>5827129.0500000045</v>
      </c>
      <c r="Q107" s="23"/>
      <c r="R107" s="23"/>
      <c r="S107" s="23">
        <v>80522</v>
      </c>
      <c r="T107" s="23">
        <v>14371564.260000011</v>
      </c>
      <c r="U107" s="24">
        <v>11779970.704918038</v>
      </c>
    </row>
    <row r="108" spans="2:21" x14ac:dyDescent="0.25">
      <c r="B108" s="15" t="s">
        <v>35</v>
      </c>
      <c r="C108" s="22">
        <v>271150</v>
      </c>
      <c r="D108" s="23">
        <v>36113975.540000021</v>
      </c>
      <c r="E108" s="23">
        <v>809</v>
      </c>
      <c r="F108" s="23">
        <v>106866.32</v>
      </c>
      <c r="G108" s="23">
        <v>8601</v>
      </c>
      <c r="H108" s="23">
        <v>1703909.7600000007</v>
      </c>
      <c r="I108" s="23">
        <v>6894</v>
      </c>
      <c r="J108" s="23">
        <v>1226978.3599999992</v>
      </c>
      <c r="K108" s="23">
        <v>2466</v>
      </c>
      <c r="L108" s="23">
        <v>456429.30999999959</v>
      </c>
      <c r="M108" s="23">
        <v>386</v>
      </c>
      <c r="N108" s="23">
        <v>138850.79000000007</v>
      </c>
      <c r="O108" s="23">
        <v>1073</v>
      </c>
      <c r="P108" s="23">
        <v>389463.5</v>
      </c>
      <c r="Q108" s="23"/>
      <c r="R108" s="23"/>
      <c r="S108" s="23">
        <v>291379</v>
      </c>
      <c r="T108" s="23">
        <v>40136473.580000095</v>
      </c>
      <c r="U108" s="24">
        <v>32898748.836065527</v>
      </c>
    </row>
    <row r="109" spans="2:21" x14ac:dyDescent="0.25">
      <c r="B109" s="25" t="s">
        <v>54</v>
      </c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>
        <f>T109/1.22</f>
        <v>0</v>
      </c>
    </row>
    <row r="110" spans="2:21" x14ac:dyDescent="0.25">
      <c r="B110" s="25" t="s">
        <v>55</v>
      </c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>
        <f t="shared" ref="U110" si="9">T110/1.22</f>
        <v>0</v>
      </c>
    </row>
    <row r="111" spans="2:21" x14ac:dyDescent="0.25">
      <c r="B111" s="25" t="s">
        <v>56</v>
      </c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>
        <f>T111/1.22</f>
        <v>0</v>
      </c>
    </row>
    <row r="112" spans="2:21" x14ac:dyDescent="0.25">
      <c r="B112" s="25" t="s">
        <v>46</v>
      </c>
      <c r="C112" s="26">
        <f>SUM(C96:C111)</f>
        <v>1574180</v>
      </c>
      <c r="D112" s="26">
        <f t="shared" ref="D112:U112" si="10">SUM(D96:D111)</f>
        <v>195648230.94000009</v>
      </c>
      <c r="E112" s="26">
        <f t="shared" si="10"/>
        <v>10355</v>
      </c>
      <c r="F112" s="26">
        <f t="shared" si="10"/>
        <v>1060118.8700000001</v>
      </c>
      <c r="G112" s="26">
        <f t="shared" si="10"/>
        <v>56788</v>
      </c>
      <c r="H112" s="26">
        <f t="shared" si="10"/>
        <v>10844213.880000003</v>
      </c>
      <c r="I112" s="26">
        <f t="shared" si="10"/>
        <v>83957</v>
      </c>
      <c r="J112" s="26">
        <f t="shared" si="10"/>
        <v>12572460.080000004</v>
      </c>
      <c r="K112" s="26">
        <f t="shared" si="10"/>
        <v>23176</v>
      </c>
      <c r="L112" s="26">
        <f t="shared" si="10"/>
        <v>4183908.6199999992</v>
      </c>
      <c r="M112" s="26">
        <f t="shared" si="10"/>
        <v>3694</v>
      </c>
      <c r="N112" s="26">
        <f t="shared" si="10"/>
        <v>1259564.4900000005</v>
      </c>
      <c r="O112" s="26">
        <f t="shared" si="10"/>
        <v>190376</v>
      </c>
      <c r="P112" s="26">
        <f t="shared" si="10"/>
        <v>70341053.640000015</v>
      </c>
      <c r="Q112" s="26">
        <f t="shared" si="10"/>
        <v>0</v>
      </c>
      <c r="R112" s="26">
        <f t="shared" si="10"/>
        <v>0</v>
      </c>
      <c r="S112" s="26">
        <f t="shared" si="10"/>
        <v>1944871</v>
      </c>
      <c r="T112" s="26">
        <f t="shared" si="10"/>
        <v>296973232.7900002</v>
      </c>
      <c r="U112" s="26">
        <f t="shared" si="10"/>
        <v>243420682.61475402</v>
      </c>
    </row>
    <row r="113" spans="2:21" x14ac:dyDescent="0.25">
      <c r="B113" s="15" t="s">
        <v>24</v>
      </c>
      <c r="C113" s="27">
        <v>27719</v>
      </c>
      <c r="D113" s="28">
        <v>3718618.1499999985</v>
      </c>
      <c r="E113" s="28">
        <v>180</v>
      </c>
      <c r="F113" s="28">
        <v>23997.139999999981</v>
      </c>
      <c r="G113" s="28">
        <v>1291</v>
      </c>
      <c r="H113" s="28">
        <v>250865.72999999992</v>
      </c>
      <c r="I113" s="28">
        <v>1719</v>
      </c>
      <c r="J113" s="28">
        <v>318398.3</v>
      </c>
      <c r="K113" s="28">
        <v>615</v>
      </c>
      <c r="L113" s="28">
        <v>118673.61000000007</v>
      </c>
      <c r="M113" s="28">
        <v>152</v>
      </c>
      <c r="N113" s="28">
        <v>61411.510000000046</v>
      </c>
      <c r="O113" s="28">
        <v>11958</v>
      </c>
      <c r="P113" s="28">
        <v>4682440.3199999984</v>
      </c>
      <c r="Q113" s="28">
        <v>0</v>
      </c>
      <c r="R113" s="28">
        <v>0</v>
      </c>
      <c r="S113" s="28">
        <v>43634</v>
      </c>
      <c r="T113" s="28">
        <v>9174404.7599999923</v>
      </c>
      <c r="U113" s="29">
        <v>7520003.9016393386</v>
      </c>
    </row>
    <row r="114" spans="2:21" x14ac:dyDescent="0.25">
      <c r="B114" s="15" t="s">
        <v>25</v>
      </c>
      <c r="C114" s="22">
        <v>45998</v>
      </c>
      <c r="D114" s="23">
        <v>5856428.2799999956</v>
      </c>
      <c r="E114" s="23">
        <v>2188</v>
      </c>
      <c r="F114" s="23">
        <v>145516.6400000001</v>
      </c>
      <c r="G114" s="23">
        <v>1885</v>
      </c>
      <c r="H114" s="23">
        <v>354096.31</v>
      </c>
      <c r="I114" s="23">
        <v>3725</v>
      </c>
      <c r="J114" s="23">
        <v>592703.01000000047</v>
      </c>
      <c r="K114" s="23">
        <v>1251</v>
      </c>
      <c r="L114" s="23">
        <v>240162.4</v>
      </c>
      <c r="M114" s="23">
        <v>151</v>
      </c>
      <c r="N114" s="23">
        <v>61291.490000000027</v>
      </c>
      <c r="O114" s="23">
        <v>22565</v>
      </c>
      <c r="P114" s="23">
        <v>8207684.1700000055</v>
      </c>
      <c r="Q114" s="23">
        <v>3097</v>
      </c>
      <c r="R114" s="23">
        <v>1367184.3100000003</v>
      </c>
      <c r="S114" s="23">
        <v>80860</v>
      </c>
      <c r="T114" s="23">
        <v>16825066.610000003</v>
      </c>
      <c r="U114" s="24">
        <v>13791038.204918044</v>
      </c>
    </row>
    <row r="115" spans="2:21" x14ac:dyDescent="0.25">
      <c r="B115" s="15" t="s">
        <v>26</v>
      </c>
      <c r="C115" s="22">
        <v>119837</v>
      </c>
      <c r="D115" s="23">
        <v>15944846.590000013</v>
      </c>
      <c r="E115" s="23">
        <v>864</v>
      </c>
      <c r="F115" s="23">
        <v>110992.96999999997</v>
      </c>
      <c r="G115" s="23">
        <v>4092</v>
      </c>
      <c r="H115" s="23">
        <v>760004.57000000018</v>
      </c>
      <c r="I115" s="23">
        <v>8567</v>
      </c>
      <c r="J115" s="23">
        <v>1613272.9599999997</v>
      </c>
      <c r="K115" s="23">
        <v>2109</v>
      </c>
      <c r="L115" s="23">
        <v>363286.41000000009</v>
      </c>
      <c r="M115" s="23">
        <v>340</v>
      </c>
      <c r="N115" s="23">
        <v>122535.27000000002</v>
      </c>
      <c r="O115" s="23">
        <v>12410</v>
      </c>
      <c r="P115" s="23">
        <v>4582830.2800000021</v>
      </c>
      <c r="Q115" s="23">
        <v>0</v>
      </c>
      <c r="R115" s="23">
        <v>0</v>
      </c>
      <c r="S115" s="23">
        <v>148219</v>
      </c>
      <c r="T115" s="23">
        <v>23497769.050000016</v>
      </c>
      <c r="U115" s="24">
        <v>19260466.434426233</v>
      </c>
    </row>
    <row r="116" spans="2:21" x14ac:dyDescent="0.25">
      <c r="B116" s="15" t="s">
        <v>27</v>
      </c>
      <c r="C116" s="22">
        <v>63516</v>
      </c>
      <c r="D116" s="23">
        <v>8536264.389999995</v>
      </c>
      <c r="E116" s="23">
        <v>139</v>
      </c>
      <c r="F116" s="23">
        <v>18602.929999999986</v>
      </c>
      <c r="G116" s="23">
        <v>2031</v>
      </c>
      <c r="H116" s="23">
        <v>397869.91999999993</v>
      </c>
      <c r="I116" s="23">
        <v>2080</v>
      </c>
      <c r="J116" s="23">
        <v>376078.84000000026</v>
      </c>
      <c r="K116" s="23">
        <v>1159</v>
      </c>
      <c r="L116" s="23">
        <v>226216.98000000019</v>
      </c>
      <c r="M116" s="23">
        <v>67</v>
      </c>
      <c r="N116" s="23">
        <v>27333.990000000005</v>
      </c>
      <c r="O116" s="23">
        <v>5989</v>
      </c>
      <c r="P116" s="23">
        <v>2375056.79</v>
      </c>
      <c r="Q116" s="23">
        <v>0</v>
      </c>
      <c r="R116" s="23">
        <v>0</v>
      </c>
      <c r="S116" s="23">
        <v>74981</v>
      </c>
      <c r="T116" s="23">
        <v>11957423.840000009</v>
      </c>
      <c r="U116" s="24">
        <v>9801167.0819672104</v>
      </c>
    </row>
    <row r="117" spans="2:21" x14ac:dyDescent="0.25">
      <c r="B117" s="15" t="s">
        <v>28</v>
      </c>
      <c r="C117" s="22">
        <v>294465</v>
      </c>
      <c r="D117" s="23">
        <v>39958572.310000062</v>
      </c>
      <c r="E117" s="23">
        <v>2226</v>
      </c>
      <c r="F117" s="23">
        <v>262581.73000000004</v>
      </c>
      <c r="G117" s="23">
        <v>11714</v>
      </c>
      <c r="H117" s="23">
        <v>2334178.5700000008</v>
      </c>
      <c r="I117" s="23">
        <v>24369</v>
      </c>
      <c r="J117" s="23">
        <v>3330309.3300000005</v>
      </c>
      <c r="K117" s="23">
        <v>5248</v>
      </c>
      <c r="L117" s="23">
        <v>966631.11999999953</v>
      </c>
      <c r="M117" s="23">
        <v>676</v>
      </c>
      <c r="N117" s="23">
        <v>284371.43999999994</v>
      </c>
      <c r="O117" s="23">
        <v>32595</v>
      </c>
      <c r="P117" s="23">
        <v>12370380.930000002</v>
      </c>
      <c r="Q117" s="23">
        <v>3</v>
      </c>
      <c r="R117" s="23">
        <v>2008.0300000000002</v>
      </c>
      <c r="S117" s="23">
        <v>371296</v>
      </c>
      <c r="T117" s="23">
        <v>59509033.460000001</v>
      </c>
      <c r="U117" s="24">
        <v>48777896.278688535</v>
      </c>
    </row>
    <row r="118" spans="2:21" x14ac:dyDescent="0.25">
      <c r="B118" s="15" t="s">
        <v>29</v>
      </c>
      <c r="C118" s="22">
        <v>33549</v>
      </c>
      <c r="D118" s="23">
        <v>4506498.26</v>
      </c>
      <c r="E118" s="23">
        <v>271</v>
      </c>
      <c r="F118" s="23">
        <v>36240.909999999989</v>
      </c>
      <c r="G118" s="23">
        <v>1123</v>
      </c>
      <c r="H118" s="23">
        <v>218223.32999999993</v>
      </c>
      <c r="I118" s="23">
        <v>2283</v>
      </c>
      <c r="J118" s="23">
        <v>421558.1399999999</v>
      </c>
      <c r="K118" s="23">
        <v>713</v>
      </c>
      <c r="L118" s="23">
        <v>136904.55000000005</v>
      </c>
      <c r="M118" s="23">
        <v>143</v>
      </c>
      <c r="N118" s="23">
        <v>58339.710000000021</v>
      </c>
      <c r="O118" s="23">
        <v>16017</v>
      </c>
      <c r="P118" s="23">
        <v>6240649.96</v>
      </c>
      <c r="Q118" s="23">
        <v>0</v>
      </c>
      <c r="R118" s="23">
        <v>0</v>
      </c>
      <c r="S118" s="23">
        <v>54099</v>
      </c>
      <c r="T118" s="23">
        <v>11618414.860000007</v>
      </c>
      <c r="U118" s="24">
        <v>9523290.8688524608</v>
      </c>
    </row>
    <row r="119" spans="2:21" x14ac:dyDescent="0.25">
      <c r="B119" s="15" t="s">
        <v>30</v>
      </c>
      <c r="C119" s="22">
        <v>84688</v>
      </c>
      <c r="D119" s="23">
        <v>10326428.789999997</v>
      </c>
      <c r="E119" s="23">
        <v>637</v>
      </c>
      <c r="F119" s="23">
        <v>60832.6</v>
      </c>
      <c r="G119" s="23">
        <v>2379</v>
      </c>
      <c r="H119" s="23">
        <v>404675.59</v>
      </c>
      <c r="I119" s="23">
        <v>2705</v>
      </c>
      <c r="J119" s="23">
        <v>492262.46000000025</v>
      </c>
      <c r="K119" s="23">
        <v>925</v>
      </c>
      <c r="L119" s="23">
        <v>138715.49000000002</v>
      </c>
      <c r="M119" s="23">
        <v>289</v>
      </c>
      <c r="N119" s="23">
        <v>79626.510000000053</v>
      </c>
      <c r="O119" s="23">
        <v>19611</v>
      </c>
      <c r="P119" s="23">
        <v>7100681.1700000046</v>
      </c>
      <c r="Q119" s="23">
        <v>1237</v>
      </c>
      <c r="R119" s="23">
        <v>489394.44</v>
      </c>
      <c r="S119" s="23">
        <v>112471</v>
      </c>
      <c r="T119" s="23">
        <v>19092617.04999999</v>
      </c>
      <c r="U119" s="24">
        <v>15649686.106557366</v>
      </c>
    </row>
    <row r="120" spans="2:21" x14ac:dyDescent="0.25">
      <c r="B120" s="15" t="s">
        <v>31</v>
      </c>
      <c r="C120" s="22">
        <v>627370</v>
      </c>
      <c r="D120" s="23">
        <v>74388139.740000024</v>
      </c>
      <c r="E120" s="23">
        <v>1314</v>
      </c>
      <c r="F120" s="23">
        <v>165871.89000000001</v>
      </c>
      <c r="G120" s="23">
        <v>11689</v>
      </c>
      <c r="H120" s="23">
        <v>2279911.8200000008</v>
      </c>
      <c r="I120" s="23">
        <v>26394</v>
      </c>
      <c r="J120" s="23">
        <v>3751330.19</v>
      </c>
      <c r="K120" s="23">
        <v>2661</v>
      </c>
      <c r="L120" s="23">
        <v>482152.83000000013</v>
      </c>
      <c r="M120" s="23">
        <v>215</v>
      </c>
      <c r="N120" s="23">
        <v>87625.330000000075</v>
      </c>
      <c r="O120" s="23">
        <v>1048</v>
      </c>
      <c r="P120" s="23">
        <v>376405.91999999981</v>
      </c>
      <c r="Q120" s="23">
        <v>0</v>
      </c>
      <c r="R120" s="23">
        <v>0</v>
      </c>
      <c r="S120" s="23">
        <v>670691</v>
      </c>
      <c r="T120" s="23">
        <v>81531437.720000088</v>
      </c>
      <c r="U120" s="24">
        <v>66829047.311475396</v>
      </c>
    </row>
    <row r="121" spans="2:21" x14ac:dyDescent="0.25">
      <c r="B121" s="15" t="s">
        <v>32</v>
      </c>
      <c r="C121" s="22">
        <v>38025</v>
      </c>
      <c r="D121" s="23">
        <v>5110049.5299999965</v>
      </c>
      <c r="E121" s="23">
        <v>328</v>
      </c>
      <c r="F121" s="23">
        <v>43928.859999999971</v>
      </c>
      <c r="G121" s="23">
        <v>1473</v>
      </c>
      <c r="H121" s="23">
        <v>286823.19</v>
      </c>
      <c r="I121" s="23">
        <v>2287</v>
      </c>
      <c r="J121" s="23">
        <v>417173.49000000005</v>
      </c>
      <c r="K121" s="23">
        <v>696</v>
      </c>
      <c r="L121" s="23">
        <v>134177.76000000007</v>
      </c>
      <c r="M121" s="23">
        <v>334</v>
      </c>
      <c r="N121" s="23">
        <v>128127.83</v>
      </c>
      <c r="O121" s="23">
        <v>14369</v>
      </c>
      <c r="P121" s="23">
        <v>5630569.4500000039</v>
      </c>
      <c r="Q121" s="23">
        <v>0</v>
      </c>
      <c r="R121" s="23">
        <v>0</v>
      </c>
      <c r="S121" s="23">
        <v>57512</v>
      </c>
      <c r="T121" s="23">
        <v>11750850.110000012</v>
      </c>
      <c r="U121" s="24">
        <v>9631844.3524590191</v>
      </c>
    </row>
    <row r="122" spans="2:21" x14ac:dyDescent="0.25">
      <c r="B122" s="15" t="s">
        <v>33</v>
      </c>
      <c r="C122" s="22">
        <v>42350</v>
      </c>
      <c r="D122" s="23">
        <v>5693890.6299999962</v>
      </c>
      <c r="E122" s="23">
        <v>315</v>
      </c>
      <c r="F122" s="23">
        <v>42165.059999999976</v>
      </c>
      <c r="G122" s="23">
        <v>1597</v>
      </c>
      <c r="H122" s="23">
        <v>312554.67000000004</v>
      </c>
      <c r="I122" s="23">
        <v>1687</v>
      </c>
      <c r="J122" s="23">
        <v>311675.38999999996</v>
      </c>
      <c r="K122" s="23">
        <v>828</v>
      </c>
      <c r="L122" s="23">
        <v>158673.90000000014</v>
      </c>
      <c r="M122" s="23">
        <v>187</v>
      </c>
      <c r="N122" s="23">
        <v>76290.390000000029</v>
      </c>
      <c r="O122" s="23">
        <v>18030</v>
      </c>
      <c r="P122" s="23">
        <v>7070790.9399999995</v>
      </c>
      <c r="Q122" s="23">
        <v>1</v>
      </c>
      <c r="R122" s="23">
        <v>642.57000000000005</v>
      </c>
      <c r="S122" s="23">
        <v>64995</v>
      </c>
      <c r="T122" s="23">
        <v>13666683.550000004</v>
      </c>
      <c r="U122" s="24">
        <v>11202199.631147545</v>
      </c>
    </row>
    <row r="123" spans="2:21" x14ac:dyDescent="0.25">
      <c r="B123" s="15" t="s">
        <v>0</v>
      </c>
      <c r="C123" s="22">
        <v>41818</v>
      </c>
      <c r="D123" s="23">
        <v>5564181.589999998</v>
      </c>
      <c r="E123" s="23">
        <v>123</v>
      </c>
      <c r="F123" s="23">
        <v>16443.659999999993</v>
      </c>
      <c r="G123" s="23">
        <v>2041</v>
      </c>
      <c r="H123" s="23">
        <v>396949.91000000021</v>
      </c>
      <c r="I123" s="23">
        <v>1076</v>
      </c>
      <c r="J123" s="23">
        <v>206718.05</v>
      </c>
      <c r="K123" s="23">
        <v>1443</v>
      </c>
      <c r="L123" s="23">
        <v>277519.56000000006</v>
      </c>
      <c r="M123" s="23">
        <v>176</v>
      </c>
      <c r="N123" s="23">
        <v>67363.030000000028</v>
      </c>
      <c r="O123" s="23">
        <v>12624</v>
      </c>
      <c r="P123" s="23">
        <v>4936156.8099999977</v>
      </c>
      <c r="Q123" s="23">
        <v>0</v>
      </c>
      <c r="R123" s="23">
        <v>0</v>
      </c>
      <c r="S123" s="23">
        <v>59301</v>
      </c>
      <c r="T123" s="23">
        <v>11465332.609999994</v>
      </c>
      <c r="U123" s="24">
        <v>9397813.6147540975</v>
      </c>
    </row>
    <row r="124" spans="2:21" x14ac:dyDescent="0.25">
      <c r="B124" s="15" t="s">
        <v>34</v>
      </c>
      <c r="C124" s="22">
        <v>64939</v>
      </c>
      <c r="D124" s="23">
        <v>8468974.3300000001</v>
      </c>
      <c r="E124" s="23">
        <v>695</v>
      </c>
      <c r="F124" s="23">
        <v>58554.149999999987</v>
      </c>
      <c r="G124" s="23">
        <v>3667</v>
      </c>
      <c r="H124" s="23">
        <v>701550.41</v>
      </c>
      <c r="I124" s="23">
        <v>2317</v>
      </c>
      <c r="J124" s="23">
        <v>289201.94</v>
      </c>
      <c r="K124" s="23">
        <v>1382</v>
      </c>
      <c r="L124" s="23">
        <v>253686.24999999994</v>
      </c>
      <c r="M124" s="23">
        <v>360</v>
      </c>
      <c r="N124" s="23">
        <v>143557.53000000012</v>
      </c>
      <c r="O124" s="23">
        <v>15599</v>
      </c>
      <c r="P124" s="23">
        <v>5864954.0600000052</v>
      </c>
      <c r="Q124" s="23">
        <v>0</v>
      </c>
      <c r="R124" s="23">
        <v>0</v>
      </c>
      <c r="S124" s="23">
        <v>88959</v>
      </c>
      <c r="T124" s="23">
        <v>15780478.67</v>
      </c>
      <c r="U124" s="24">
        <v>12934818.581967216</v>
      </c>
    </row>
    <row r="125" spans="2:21" x14ac:dyDescent="0.25">
      <c r="B125" s="15" t="s">
        <v>35</v>
      </c>
      <c r="C125" s="22">
        <v>327072</v>
      </c>
      <c r="D125" s="23">
        <v>44731270.010000028</v>
      </c>
      <c r="E125" s="23">
        <v>693</v>
      </c>
      <c r="F125" s="23">
        <v>93417.13</v>
      </c>
      <c r="G125" s="23">
        <v>8066</v>
      </c>
      <c r="H125" s="23">
        <v>1623562.7400000002</v>
      </c>
      <c r="I125" s="23">
        <v>7086</v>
      </c>
      <c r="J125" s="23">
        <v>1275712.4299999997</v>
      </c>
      <c r="K125" s="23">
        <v>1981</v>
      </c>
      <c r="L125" s="23">
        <v>385690.93</v>
      </c>
      <c r="M125" s="23">
        <v>353</v>
      </c>
      <c r="N125" s="23">
        <v>155200.91000000009</v>
      </c>
      <c r="O125" s="23">
        <v>1000</v>
      </c>
      <c r="P125" s="23">
        <v>373084.25</v>
      </c>
      <c r="Q125" s="23">
        <v>1</v>
      </c>
      <c r="R125" s="23">
        <v>642.57000000000005</v>
      </c>
      <c r="S125" s="23">
        <v>346252</v>
      </c>
      <c r="T125" s="23">
        <v>48638580.970000051</v>
      </c>
      <c r="U125" s="24">
        <v>39867689.319672152</v>
      </c>
    </row>
    <row r="126" spans="2:21" x14ac:dyDescent="0.25">
      <c r="B126" s="25" t="s">
        <v>54</v>
      </c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>
        <v>88416239</v>
      </c>
      <c r="U126" s="31">
        <f>T126/1.22</f>
        <v>72472327.049180329</v>
      </c>
    </row>
    <row r="127" spans="2:21" x14ac:dyDescent="0.25">
      <c r="B127" s="25" t="s">
        <v>55</v>
      </c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>
        <f t="shared" ref="U127:U128" si="11">T127/1.22</f>
        <v>0</v>
      </c>
    </row>
    <row r="128" spans="2:21" x14ac:dyDescent="0.25">
      <c r="B128" s="25" t="s">
        <v>56</v>
      </c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>
        <f t="shared" si="11"/>
        <v>0</v>
      </c>
    </row>
    <row r="129" spans="2:21" x14ac:dyDescent="0.25">
      <c r="B129" s="25" t="s">
        <v>45</v>
      </c>
      <c r="C129" s="26">
        <f>SUM(C113:C128)</f>
        <v>1811346</v>
      </c>
      <c r="D129" s="26">
        <f t="shared" ref="D129:U129" si="12">SUM(D113:D128)</f>
        <v>232804162.60000011</v>
      </c>
      <c r="E129" s="26">
        <f t="shared" si="12"/>
        <v>9973</v>
      </c>
      <c r="F129" s="26">
        <f t="shared" si="12"/>
        <v>1079145.6700000002</v>
      </c>
      <c r="G129" s="26">
        <f t="shared" si="12"/>
        <v>53048</v>
      </c>
      <c r="H129" s="26">
        <f t="shared" si="12"/>
        <v>10321266.760000002</v>
      </c>
      <c r="I129" s="26">
        <f t="shared" si="12"/>
        <v>86295</v>
      </c>
      <c r="J129" s="26">
        <f t="shared" si="12"/>
        <v>13396394.530000001</v>
      </c>
      <c r="K129" s="26">
        <f t="shared" si="12"/>
        <v>21011</v>
      </c>
      <c r="L129" s="26">
        <f t="shared" si="12"/>
        <v>3882491.790000001</v>
      </c>
      <c r="M129" s="26">
        <f t="shared" si="12"/>
        <v>3443</v>
      </c>
      <c r="N129" s="26">
        <f t="shared" si="12"/>
        <v>1353074.9400000002</v>
      </c>
      <c r="O129" s="26">
        <f t="shared" si="12"/>
        <v>183815</v>
      </c>
      <c r="P129" s="26">
        <f t="shared" si="12"/>
        <v>69811685.050000012</v>
      </c>
      <c r="Q129" s="26">
        <f t="shared" ref="Q129" si="13">SUM(Q113:Q128)</f>
        <v>4339</v>
      </c>
      <c r="R129" s="26">
        <f t="shared" ref="R129" si="14">SUM(R113:R128)</f>
        <v>1859871.9200000004</v>
      </c>
      <c r="S129" s="26">
        <f t="shared" si="12"/>
        <v>2173270</v>
      </c>
      <c r="T129" s="26">
        <f t="shared" si="12"/>
        <v>422924332.26000017</v>
      </c>
      <c r="U129" s="26">
        <f t="shared" si="12"/>
        <v>346659288.73770493</v>
      </c>
    </row>
    <row r="130" spans="2:21" ht="17.25" customHeight="1" x14ac:dyDescent="0.25">
      <c r="B130" s="15" t="s">
        <v>24</v>
      </c>
      <c r="C130" s="27">
        <v>25060</v>
      </c>
      <c r="D130" s="28">
        <v>3360092.4699999997</v>
      </c>
      <c r="E130" s="28">
        <v>181</v>
      </c>
      <c r="F130" s="28">
        <v>24092.059999999979</v>
      </c>
      <c r="G130" s="28">
        <v>1319</v>
      </c>
      <c r="H130" s="28">
        <v>256119.93000000005</v>
      </c>
      <c r="I130" s="28">
        <v>1823</v>
      </c>
      <c r="J130" s="28">
        <v>337652.14999999991</v>
      </c>
      <c r="K130" s="28">
        <v>746</v>
      </c>
      <c r="L130" s="28">
        <v>143851.74000000005</v>
      </c>
      <c r="M130" s="28">
        <v>148</v>
      </c>
      <c r="N130" s="28">
        <v>60115.670000000027</v>
      </c>
      <c r="O130" s="28">
        <v>13548</v>
      </c>
      <c r="P130" s="28">
        <v>5276421.4100000048</v>
      </c>
      <c r="Q130" s="28">
        <v>0</v>
      </c>
      <c r="R130" s="28">
        <v>0</v>
      </c>
      <c r="S130" s="28">
        <v>42825</v>
      </c>
      <c r="T130" s="28">
        <v>9458345.4299999923</v>
      </c>
      <c r="U130" s="29">
        <v>7752742.1557377111</v>
      </c>
    </row>
    <row r="131" spans="2:21" x14ac:dyDescent="0.25">
      <c r="B131" s="15" t="s">
        <v>25</v>
      </c>
      <c r="C131" s="22">
        <v>41485</v>
      </c>
      <c r="D131" s="23">
        <v>5166571.569999991</v>
      </c>
      <c r="E131" s="23">
        <v>2452</v>
      </c>
      <c r="F131" s="23">
        <v>179459.92999999996</v>
      </c>
      <c r="G131" s="23">
        <v>1904</v>
      </c>
      <c r="H131" s="23">
        <v>346631.95</v>
      </c>
      <c r="I131" s="23">
        <v>3364</v>
      </c>
      <c r="J131" s="23">
        <v>540434.07000000007</v>
      </c>
      <c r="K131" s="23">
        <v>1356</v>
      </c>
      <c r="L131" s="23">
        <v>262255.67000000004</v>
      </c>
      <c r="M131" s="23">
        <v>161</v>
      </c>
      <c r="N131" s="23">
        <v>65059.210000000021</v>
      </c>
      <c r="O131" s="23">
        <v>24936</v>
      </c>
      <c r="P131" s="23">
        <v>8827856.3200000003</v>
      </c>
      <c r="Q131" s="23">
        <v>3919</v>
      </c>
      <c r="R131" s="23">
        <v>1813328.0899999999</v>
      </c>
      <c r="S131" s="23">
        <v>79577</v>
      </c>
      <c r="T131" s="23">
        <v>17201596.810000014</v>
      </c>
      <c r="U131" s="24">
        <v>14099669.516393436</v>
      </c>
    </row>
    <row r="132" spans="2:21" x14ac:dyDescent="0.25">
      <c r="B132" s="15" t="s">
        <v>26</v>
      </c>
      <c r="C132" s="22">
        <v>108848</v>
      </c>
      <c r="D132" s="23">
        <v>14459036.25</v>
      </c>
      <c r="E132" s="23">
        <v>798</v>
      </c>
      <c r="F132" s="23">
        <v>102284.75000000003</v>
      </c>
      <c r="G132" s="23">
        <v>4385</v>
      </c>
      <c r="H132" s="23">
        <v>818154.82000000007</v>
      </c>
      <c r="I132" s="23">
        <v>8448</v>
      </c>
      <c r="J132" s="23">
        <v>1601565.0899999996</v>
      </c>
      <c r="K132" s="23">
        <v>2220</v>
      </c>
      <c r="L132" s="23">
        <v>383633.48</v>
      </c>
      <c r="M132" s="23">
        <v>400</v>
      </c>
      <c r="N132" s="23">
        <v>146365.5400000001</v>
      </c>
      <c r="O132" s="23">
        <v>12929</v>
      </c>
      <c r="P132" s="23">
        <v>4840334.8899999987</v>
      </c>
      <c r="Q132" s="23">
        <v>0</v>
      </c>
      <c r="R132" s="23">
        <v>0</v>
      </c>
      <c r="S132" s="23">
        <v>138028</v>
      </c>
      <c r="T132" s="23">
        <v>22351374.82</v>
      </c>
      <c r="U132" s="24">
        <v>18320799.032786887</v>
      </c>
    </row>
    <row r="133" spans="2:21" x14ac:dyDescent="0.25">
      <c r="B133" s="15" t="s">
        <v>27</v>
      </c>
      <c r="C133" s="22">
        <v>57278</v>
      </c>
      <c r="D133" s="23">
        <v>7692037.689999993</v>
      </c>
      <c r="E133" s="23">
        <v>147</v>
      </c>
      <c r="F133" s="23">
        <v>19662.789999999983</v>
      </c>
      <c r="G133" s="23">
        <v>2398</v>
      </c>
      <c r="H133" s="23">
        <v>470313.68000000005</v>
      </c>
      <c r="I133" s="23">
        <v>2045</v>
      </c>
      <c r="J133" s="23">
        <v>369930.85000000015</v>
      </c>
      <c r="K133" s="23">
        <v>1642</v>
      </c>
      <c r="L133" s="23">
        <v>319227.68000000011</v>
      </c>
      <c r="M133" s="23">
        <v>65</v>
      </c>
      <c r="N133" s="23">
        <v>26518.050000000003</v>
      </c>
      <c r="O133" s="23">
        <v>6302</v>
      </c>
      <c r="P133" s="23">
        <v>2504118.6199999987</v>
      </c>
      <c r="Q133" s="23">
        <v>0</v>
      </c>
      <c r="R133" s="23">
        <v>0</v>
      </c>
      <c r="S133" s="23">
        <v>69877</v>
      </c>
      <c r="T133" s="23">
        <v>11401809.359999998</v>
      </c>
      <c r="U133" s="24">
        <v>9345745.3770491872</v>
      </c>
    </row>
    <row r="134" spans="2:21" x14ac:dyDescent="0.25">
      <c r="B134" s="15" t="s">
        <v>28</v>
      </c>
      <c r="C134" s="22">
        <v>277099</v>
      </c>
      <c r="D134" s="23">
        <v>37400373.450000018</v>
      </c>
      <c r="E134" s="23">
        <v>2315</v>
      </c>
      <c r="F134" s="23">
        <v>269832.37</v>
      </c>
      <c r="G134" s="23">
        <v>12334</v>
      </c>
      <c r="H134" s="23">
        <v>2456866.8600000013</v>
      </c>
      <c r="I134" s="23">
        <v>24777</v>
      </c>
      <c r="J134" s="23">
        <v>3370596.4500000007</v>
      </c>
      <c r="K134" s="23">
        <v>5425</v>
      </c>
      <c r="L134" s="23">
        <v>994577.60000000033</v>
      </c>
      <c r="M134" s="23">
        <v>743</v>
      </c>
      <c r="N134" s="23">
        <v>314180.49999999994</v>
      </c>
      <c r="O134" s="23">
        <v>33739</v>
      </c>
      <c r="P134" s="23">
        <v>12791609.940000007</v>
      </c>
      <c r="Q134" s="23">
        <v>4</v>
      </c>
      <c r="R134" s="23">
        <v>2690.76</v>
      </c>
      <c r="S134" s="23">
        <v>356436</v>
      </c>
      <c r="T134" s="23">
        <v>57600727.930000037</v>
      </c>
      <c r="U134" s="24">
        <v>47213711.418032847</v>
      </c>
    </row>
    <row r="135" spans="2:21" x14ac:dyDescent="0.25">
      <c r="B135" s="15" t="s">
        <v>29</v>
      </c>
      <c r="C135" s="22">
        <v>30141</v>
      </c>
      <c r="D135" s="23">
        <v>4048800.2099999986</v>
      </c>
      <c r="E135" s="23">
        <v>286</v>
      </c>
      <c r="F135" s="23">
        <v>38218.259999999987</v>
      </c>
      <c r="G135" s="23">
        <v>1269</v>
      </c>
      <c r="H135" s="23">
        <v>247280.91</v>
      </c>
      <c r="I135" s="23">
        <v>2252</v>
      </c>
      <c r="J135" s="23">
        <v>428505.49000000017</v>
      </c>
      <c r="K135" s="23">
        <v>842</v>
      </c>
      <c r="L135" s="23">
        <v>161812.38000000009</v>
      </c>
      <c r="M135" s="23">
        <v>137</v>
      </c>
      <c r="N135" s="23">
        <v>55891.890000000021</v>
      </c>
      <c r="O135" s="23">
        <v>17125</v>
      </c>
      <c r="P135" s="23">
        <v>6671665.4800000023</v>
      </c>
      <c r="Q135" s="23">
        <v>0</v>
      </c>
      <c r="R135" s="23">
        <v>0</v>
      </c>
      <c r="S135" s="23">
        <v>52052</v>
      </c>
      <c r="T135" s="23">
        <v>11652174.619999997</v>
      </c>
      <c r="U135" s="24">
        <v>9550962.8032786883</v>
      </c>
    </row>
    <row r="136" spans="2:21" x14ac:dyDescent="0.25">
      <c r="B136" s="15" t="s">
        <v>30</v>
      </c>
      <c r="C136" s="22">
        <v>78944</v>
      </c>
      <c r="D136" s="23">
        <v>9515944.2199999951</v>
      </c>
      <c r="E136" s="23">
        <v>679</v>
      </c>
      <c r="F136" s="23">
        <v>67555.350000000006</v>
      </c>
      <c r="G136" s="23">
        <v>2523</v>
      </c>
      <c r="H136" s="23">
        <v>435684.40999999986</v>
      </c>
      <c r="I136" s="23">
        <v>2840</v>
      </c>
      <c r="J136" s="23">
        <v>518063.92000000016</v>
      </c>
      <c r="K136" s="23">
        <v>1015</v>
      </c>
      <c r="L136" s="23">
        <v>153784.87000000017</v>
      </c>
      <c r="M136" s="23">
        <v>223</v>
      </c>
      <c r="N136" s="23">
        <v>70170.970000000059</v>
      </c>
      <c r="O136" s="23">
        <v>20434</v>
      </c>
      <c r="P136" s="23">
        <v>7376401.480000006</v>
      </c>
      <c r="Q136" s="23">
        <v>1483</v>
      </c>
      <c r="R136" s="23">
        <v>499192.41000000009</v>
      </c>
      <c r="S136" s="23">
        <v>108141</v>
      </c>
      <c r="T136" s="23">
        <v>18636797.630000003</v>
      </c>
      <c r="U136" s="24">
        <v>15276063.631147537</v>
      </c>
    </row>
    <row r="137" spans="2:21" x14ac:dyDescent="0.25">
      <c r="B137" s="15" t="s">
        <v>31</v>
      </c>
      <c r="C137" s="22">
        <v>594726</v>
      </c>
      <c r="D137" s="23">
        <v>69107715.880000055</v>
      </c>
      <c r="E137" s="23">
        <v>1427</v>
      </c>
      <c r="F137" s="23">
        <v>176127.12</v>
      </c>
      <c r="G137" s="23">
        <v>12791</v>
      </c>
      <c r="H137" s="23">
        <v>2483942.2699999991</v>
      </c>
      <c r="I137" s="23">
        <v>26986</v>
      </c>
      <c r="J137" s="23">
        <v>3831099.4000000018</v>
      </c>
      <c r="K137" s="23">
        <v>3267</v>
      </c>
      <c r="L137" s="23">
        <v>598051.84999999986</v>
      </c>
      <c r="M137" s="23">
        <v>235</v>
      </c>
      <c r="N137" s="23">
        <v>92061.700000000041</v>
      </c>
      <c r="O137" s="23">
        <v>1100</v>
      </c>
      <c r="P137" s="23">
        <v>394452.14999999991</v>
      </c>
      <c r="Q137" s="23">
        <v>0</v>
      </c>
      <c r="R137" s="23">
        <v>0</v>
      </c>
      <c r="S137" s="23">
        <v>640532</v>
      </c>
      <c r="T137" s="23">
        <v>76683450.370000035</v>
      </c>
      <c r="U137" s="24">
        <v>62855287.188524552</v>
      </c>
    </row>
    <row r="138" spans="2:21" x14ac:dyDescent="0.25">
      <c r="B138" s="15" t="s">
        <v>32</v>
      </c>
      <c r="C138" s="22">
        <v>35714</v>
      </c>
      <c r="D138" s="23">
        <v>4798877.1499999957</v>
      </c>
      <c r="E138" s="23">
        <v>307</v>
      </c>
      <c r="F138" s="23">
        <v>41065.649999999994</v>
      </c>
      <c r="G138" s="23">
        <v>1588</v>
      </c>
      <c r="H138" s="23">
        <v>309427.32000000007</v>
      </c>
      <c r="I138" s="23">
        <v>2222</v>
      </c>
      <c r="J138" s="23">
        <v>406852.9200000001</v>
      </c>
      <c r="K138" s="23">
        <v>887</v>
      </c>
      <c r="L138" s="23">
        <v>171839.61000000019</v>
      </c>
      <c r="M138" s="23">
        <v>397</v>
      </c>
      <c r="N138" s="23">
        <v>151742.59000000008</v>
      </c>
      <c r="O138" s="23">
        <v>15160</v>
      </c>
      <c r="P138" s="23">
        <v>5941662.5600000015</v>
      </c>
      <c r="Q138" s="23">
        <v>0</v>
      </c>
      <c r="R138" s="23">
        <v>0</v>
      </c>
      <c r="S138" s="23">
        <v>56275</v>
      </c>
      <c r="T138" s="23">
        <v>11821467.800000006</v>
      </c>
      <c r="U138" s="24">
        <v>9689727.7049180306</v>
      </c>
    </row>
    <row r="139" spans="2:21" x14ac:dyDescent="0.25">
      <c r="B139" s="15" t="s">
        <v>33</v>
      </c>
      <c r="C139" s="22">
        <v>39275</v>
      </c>
      <c r="D139" s="23">
        <v>5280777.8199999984</v>
      </c>
      <c r="E139" s="23">
        <v>281</v>
      </c>
      <c r="F139" s="23">
        <v>37688.339999999989</v>
      </c>
      <c r="G139" s="23">
        <v>1767</v>
      </c>
      <c r="H139" s="23">
        <v>345255.69</v>
      </c>
      <c r="I139" s="23">
        <v>1709</v>
      </c>
      <c r="J139" s="23">
        <v>317564.52999999974</v>
      </c>
      <c r="K139" s="23">
        <v>884</v>
      </c>
      <c r="L139" s="23">
        <v>169920.37</v>
      </c>
      <c r="M139" s="23">
        <v>187</v>
      </c>
      <c r="N139" s="23">
        <v>76290.390000000014</v>
      </c>
      <c r="O139" s="23">
        <v>19064</v>
      </c>
      <c r="P139" s="23">
        <v>7462383.450000003</v>
      </c>
      <c r="Q139" s="23">
        <v>2</v>
      </c>
      <c r="R139" s="23">
        <v>1365.46</v>
      </c>
      <c r="S139" s="23">
        <v>63169</v>
      </c>
      <c r="T139" s="23">
        <v>13691246.050000003</v>
      </c>
      <c r="U139" s="24">
        <v>11222332.827868847</v>
      </c>
    </row>
    <row r="140" spans="2:21" x14ac:dyDescent="0.25">
      <c r="B140" s="15" t="s">
        <v>0</v>
      </c>
      <c r="C140" s="22">
        <v>46314</v>
      </c>
      <c r="D140" s="23">
        <v>6165024.1899999939</v>
      </c>
      <c r="E140" s="23">
        <v>165</v>
      </c>
      <c r="F140" s="23">
        <v>22019.789999999983</v>
      </c>
      <c r="G140" s="23">
        <v>2347</v>
      </c>
      <c r="H140" s="23">
        <v>457618.31000000011</v>
      </c>
      <c r="I140" s="23">
        <v>973</v>
      </c>
      <c r="J140" s="23">
        <v>174592.14000000004</v>
      </c>
      <c r="K140" s="23">
        <v>1719</v>
      </c>
      <c r="L140" s="23">
        <v>331301.85000000009</v>
      </c>
      <c r="M140" s="23">
        <v>149</v>
      </c>
      <c r="N140" s="23">
        <v>56083.840000000026</v>
      </c>
      <c r="O140" s="23">
        <v>13748</v>
      </c>
      <c r="P140" s="23">
        <v>5391050.4399999995</v>
      </c>
      <c r="Q140" s="23">
        <v>0</v>
      </c>
      <c r="R140" s="23">
        <v>0</v>
      </c>
      <c r="S140" s="23">
        <v>65415</v>
      </c>
      <c r="T140" s="23">
        <v>12597690.559999999</v>
      </c>
      <c r="U140" s="24">
        <v>10325975.868852457</v>
      </c>
    </row>
    <row r="141" spans="2:21" x14ac:dyDescent="0.25">
      <c r="B141" s="15" t="s">
        <v>34</v>
      </c>
      <c r="C141" s="22">
        <v>61246</v>
      </c>
      <c r="D141" s="23">
        <v>7980595.7499999981</v>
      </c>
      <c r="E141" s="23">
        <v>576</v>
      </c>
      <c r="F141" s="23">
        <v>52946.199999999968</v>
      </c>
      <c r="G141" s="23">
        <v>3789</v>
      </c>
      <c r="H141" s="23">
        <v>726999.34000000008</v>
      </c>
      <c r="I141" s="23">
        <v>2440</v>
      </c>
      <c r="J141" s="23">
        <v>303319.37000000017</v>
      </c>
      <c r="K141" s="23">
        <v>1720</v>
      </c>
      <c r="L141" s="23">
        <v>314938.66999999987</v>
      </c>
      <c r="M141" s="23">
        <v>435</v>
      </c>
      <c r="N141" s="23">
        <v>176459.15000000014</v>
      </c>
      <c r="O141" s="23">
        <v>18037</v>
      </c>
      <c r="P141" s="23">
        <v>6786694.1400000015</v>
      </c>
      <c r="Q141" s="23">
        <v>1</v>
      </c>
      <c r="R141" s="23">
        <v>642.57000000000005</v>
      </c>
      <c r="S141" s="23">
        <v>88244</v>
      </c>
      <c r="T141" s="23">
        <v>16342595.190000001</v>
      </c>
      <c r="U141" s="24">
        <v>13395569.827868838</v>
      </c>
    </row>
    <row r="142" spans="2:21" x14ac:dyDescent="0.25">
      <c r="B142" s="15" t="s">
        <v>35</v>
      </c>
      <c r="C142" s="22">
        <v>298650</v>
      </c>
      <c r="D142" s="23">
        <v>40592001.250000052</v>
      </c>
      <c r="E142" s="23">
        <v>775</v>
      </c>
      <c r="F142" s="23">
        <v>103690.41</v>
      </c>
      <c r="G142" s="23">
        <v>8894</v>
      </c>
      <c r="H142" s="23">
        <v>1784576.139999999</v>
      </c>
      <c r="I142" s="23">
        <v>7159</v>
      </c>
      <c r="J142" s="23">
        <v>1298811.5899999999</v>
      </c>
      <c r="K142" s="23">
        <v>2520</v>
      </c>
      <c r="L142" s="23">
        <v>490373.01999999967</v>
      </c>
      <c r="M142" s="23">
        <v>363</v>
      </c>
      <c r="N142" s="23">
        <v>152031.57000000007</v>
      </c>
      <c r="O142" s="23">
        <v>1118</v>
      </c>
      <c r="P142" s="23">
        <v>412905.77999999997</v>
      </c>
      <c r="Q142" s="23">
        <v>0</v>
      </c>
      <c r="R142" s="23">
        <v>0</v>
      </c>
      <c r="S142" s="23">
        <v>319479</v>
      </c>
      <c r="T142" s="23">
        <v>44834389.76000005</v>
      </c>
      <c r="U142" s="24">
        <v>36749499.803278647</v>
      </c>
    </row>
    <row r="143" spans="2:21" x14ac:dyDescent="0.25">
      <c r="B143" s="25" t="s">
        <v>54</v>
      </c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>
        <f>T143/1.22</f>
        <v>0</v>
      </c>
    </row>
    <row r="144" spans="2:21" x14ac:dyDescent="0.25">
      <c r="B144" s="25" t="s">
        <v>55</v>
      </c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>
        <f t="shared" ref="U144:U145" si="15">T144/1.22</f>
        <v>0</v>
      </c>
    </row>
    <row r="145" spans="2:21" x14ac:dyDescent="0.25">
      <c r="B145" s="25" t="s">
        <v>56</v>
      </c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>
        <f t="shared" si="15"/>
        <v>0</v>
      </c>
    </row>
    <row r="146" spans="2:21" x14ac:dyDescent="0.25">
      <c r="B146" s="25" t="s">
        <v>44</v>
      </c>
      <c r="C146" s="26">
        <f>SUM(C130:C145)</f>
        <v>1694780</v>
      </c>
      <c r="D146" s="26">
        <f t="shared" ref="D146" si="16">SUM(D130:D145)</f>
        <v>215567847.90000013</v>
      </c>
      <c r="E146" s="26">
        <f t="shared" ref="E146" si="17">SUM(E130:E145)</f>
        <v>10389</v>
      </c>
      <c r="F146" s="26">
        <f t="shared" ref="F146" si="18">SUM(F130:F145)</f>
        <v>1134643.0199999998</v>
      </c>
      <c r="G146" s="26">
        <f t="shared" ref="G146" si="19">SUM(G130:G145)</f>
        <v>57308</v>
      </c>
      <c r="H146" s="26">
        <f t="shared" ref="H146" si="20">SUM(H130:H145)</f>
        <v>11138871.630000001</v>
      </c>
      <c r="I146" s="26">
        <f t="shared" ref="I146" si="21">SUM(I130:I145)</f>
        <v>87038</v>
      </c>
      <c r="J146" s="26">
        <f t="shared" ref="J146" si="22">SUM(J130:J145)</f>
        <v>13498987.970000003</v>
      </c>
      <c r="K146" s="26">
        <f t="shared" ref="K146" si="23">SUM(K130:K145)</f>
        <v>24243</v>
      </c>
      <c r="L146" s="26">
        <f t="shared" ref="L146" si="24">SUM(L130:L145)</f>
        <v>4495568.790000001</v>
      </c>
      <c r="M146" s="26">
        <f t="shared" ref="M146" si="25">SUM(M130:M145)</f>
        <v>3643</v>
      </c>
      <c r="N146" s="26">
        <f t="shared" ref="N146" si="26">SUM(N130:N145)</f>
        <v>1442971.0700000005</v>
      </c>
      <c r="O146" s="26">
        <f t="shared" ref="O146" si="27">SUM(O130:O145)</f>
        <v>197240</v>
      </c>
      <c r="P146" s="26">
        <f t="shared" ref="P146" si="28">SUM(P130:P145)</f>
        <v>74677556.660000026</v>
      </c>
      <c r="Q146" s="26">
        <f t="shared" ref="Q146" si="29">SUM(Q130:Q145)</f>
        <v>5409</v>
      </c>
      <c r="R146" s="26">
        <f t="shared" ref="R146" si="30">SUM(R130:R145)</f>
        <v>2317219.2899999996</v>
      </c>
      <c r="S146" s="26">
        <f t="shared" ref="S146" si="31">SUM(S130:S145)</f>
        <v>2080050</v>
      </c>
      <c r="T146" s="26">
        <f t="shared" ref="T146" si="32">SUM(T130:T145)</f>
        <v>324273666.33000016</v>
      </c>
      <c r="U146" s="26">
        <f t="shared" ref="U146" si="33">SUM(U130:U145)</f>
        <v>265798087.15573767</v>
      </c>
    </row>
    <row r="147" spans="2:21" x14ac:dyDescent="0.25">
      <c r="B147" s="15" t="s">
        <v>24</v>
      </c>
      <c r="C147" s="23">
        <v>24190</v>
      </c>
      <c r="D147" s="23">
        <v>3244986.7099999953</v>
      </c>
      <c r="E147" s="23">
        <v>233</v>
      </c>
      <c r="F147" s="23">
        <v>31170.979999999992</v>
      </c>
      <c r="G147" s="23">
        <v>1420</v>
      </c>
      <c r="H147" s="23">
        <v>276514.44000000006</v>
      </c>
      <c r="I147" s="23">
        <v>1831</v>
      </c>
      <c r="J147" s="23">
        <v>339920.66999999993</v>
      </c>
      <c r="K147" s="23">
        <v>675</v>
      </c>
      <c r="L147" s="23">
        <v>130392.93000000009</v>
      </c>
      <c r="M147" s="23">
        <v>119</v>
      </c>
      <c r="N147" s="23">
        <v>48188.580000000016</v>
      </c>
      <c r="O147" s="23">
        <v>11081</v>
      </c>
      <c r="P147" s="23">
        <v>4309182.0200000005</v>
      </c>
      <c r="Q147" s="23">
        <v>0</v>
      </c>
      <c r="R147" s="23">
        <v>0</v>
      </c>
      <c r="S147" s="23">
        <v>39549</v>
      </c>
      <c r="T147" s="23">
        <v>8380356.3299999917</v>
      </c>
      <c r="U147" s="24">
        <v>6869144.532786889</v>
      </c>
    </row>
    <row r="148" spans="2:21" x14ac:dyDescent="0.25">
      <c r="B148" s="15" t="s">
        <v>25</v>
      </c>
      <c r="C148" s="23">
        <v>36887</v>
      </c>
      <c r="D148" s="23">
        <v>4587878.6499999966</v>
      </c>
      <c r="E148" s="23">
        <v>2001</v>
      </c>
      <c r="F148" s="23">
        <v>138631.12000000017</v>
      </c>
      <c r="G148" s="23">
        <v>1731</v>
      </c>
      <c r="H148" s="23">
        <v>320818.92000000016</v>
      </c>
      <c r="I148" s="23">
        <v>3109</v>
      </c>
      <c r="J148" s="23">
        <v>552505.95000000019</v>
      </c>
      <c r="K148" s="23">
        <v>1157</v>
      </c>
      <c r="L148" s="23">
        <v>222007.62000000008</v>
      </c>
      <c r="M148" s="23">
        <v>85</v>
      </c>
      <c r="N148" s="23">
        <v>34317.490000000005</v>
      </c>
      <c r="O148" s="23">
        <v>19539</v>
      </c>
      <c r="P148" s="23">
        <v>6746625.0200000042</v>
      </c>
      <c r="Q148" s="23">
        <v>2685</v>
      </c>
      <c r="R148" s="23">
        <v>1156220.9999999998</v>
      </c>
      <c r="S148" s="23">
        <v>67194</v>
      </c>
      <c r="T148" s="23">
        <v>13759005.770000009</v>
      </c>
      <c r="U148" s="24">
        <v>11277873.581967205</v>
      </c>
    </row>
    <row r="149" spans="2:21" x14ac:dyDescent="0.25">
      <c r="B149" s="15" t="s">
        <v>26</v>
      </c>
      <c r="C149" s="23">
        <v>107667</v>
      </c>
      <c r="D149" s="23">
        <v>14305146.160000004</v>
      </c>
      <c r="E149" s="23">
        <v>866</v>
      </c>
      <c r="F149" s="23">
        <v>108715.22000000002</v>
      </c>
      <c r="G149" s="23">
        <v>4572</v>
      </c>
      <c r="H149" s="23">
        <v>853735.99000000034</v>
      </c>
      <c r="I149" s="23">
        <v>8441</v>
      </c>
      <c r="J149" s="23">
        <v>1609582.2299999995</v>
      </c>
      <c r="K149" s="23">
        <v>2129</v>
      </c>
      <c r="L149" s="23">
        <v>366989.01</v>
      </c>
      <c r="M149" s="23">
        <v>236</v>
      </c>
      <c r="N149" s="23">
        <v>86081.86000000003</v>
      </c>
      <c r="O149" s="23">
        <v>12166</v>
      </c>
      <c r="P149" s="23">
        <v>4522592.6399999987</v>
      </c>
      <c r="Q149" s="23">
        <v>0</v>
      </c>
      <c r="R149" s="23">
        <v>0</v>
      </c>
      <c r="S149" s="23">
        <v>136077</v>
      </c>
      <c r="T149" s="23">
        <v>21852843.110000011</v>
      </c>
      <c r="U149" s="24">
        <v>17912166.483606551</v>
      </c>
    </row>
    <row r="150" spans="2:21" x14ac:dyDescent="0.25">
      <c r="B150" s="15" t="s">
        <v>27</v>
      </c>
      <c r="C150" s="23">
        <v>56865</v>
      </c>
      <c r="D150" s="23">
        <v>7638752.1099999947</v>
      </c>
      <c r="E150" s="23">
        <v>200</v>
      </c>
      <c r="F150" s="23">
        <v>26812.899999999987</v>
      </c>
      <c r="G150" s="23">
        <v>2364</v>
      </c>
      <c r="H150" s="23">
        <v>462779.10999999987</v>
      </c>
      <c r="I150" s="23">
        <v>2265</v>
      </c>
      <c r="J150" s="23">
        <v>415398.14000000019</v>
      </c>
      <c r="K150" s="23">
        <v>2070</v>
      </c>
      <c r="L150" s="23">
        <v>400312.46</v>
      </c>
      <c r="M150" s="23">
        <v>51</v>
      </c>
      <c r="N150" s="23">
        <v>20758.490000000002</v>
      </c>
      <c r="O150" s="23">
        <v>5692</v>
      </c>
      <c r="P150" s="23">
        <v>2260462.6099999994</v>
      </c>
      <c r="Q150" s="23">
        <v>0</v>
      </c>
      <c r="R150" s="23">
        <v>0</v>
      </c>
      <c r="S150" s="23">
        <v>69507</v>
      </c>
      <c r="T150" s="23">
        <v>11225275.819999987</v>
      </c>
      <c r="U150" s="24">
        <v>9201045.7540983576</v>
      </c>
    </row>
    <row r="151" spans="2:21" x14ac:dyDescent="0.25">
      <c r="B151" s="15" t="s">
        <v>28</v>
      </c>
      <c r="C151" s="23">
        <v>277210</v>
      </c>
      <c r="D151" s="23">
        <v>37644205.810000002</v>
      </c>
      <c r="E151" s="23">
        <v>2210</v>
      </c>
      <c r="F151" s="23">
        <v>258243.96999999991</v>
      </c>
      <c r="G151" s="23">
        <v>12291</v>
      </c>
      <c r="H151" s="23">
        <v>2459161.8200000022</v>
      </c>
      <c r="I151" s="23">
        <v>24717</v>
      </c>
      <c r="J151" s="23">
        <v>3451802.82</v>
      </c>
      <c r="K151" s="23">
        <v>5226</v>
      </c>
      <c r="L151" s="23">
        <v>947243.29</v>
      </c>
      <c r="M151" s="23">
        <v>477</v>
      </c>
      <c r="N151" s="23">
        <v>206419.70000000004</v>
      </c>
      <c r="O151" s="23">
        <v>32656</v>
      </c>
      <c r="P151" s="23">
        <v>12386268.370000007</v>
      </c>
      <c r="Q151" s="23">
        <v>1</v>
      </c>
      <c r="R151" s="23">
        <v>642.57000000000005</v>
      </c>
      <c r="S151" s="23">
        <v>354788</v>
      </c>
      <c r="T151" s="23">
        <v>57353988.350000061</v>
      </c>
      <c r="U151" s="24">
        <v>47011465.860655747</v>
      </c>
    </row>
    <row r="152" spans="2:21" x14ac:dyDescent="0.25">
      <c r="B152" s="15" t="s">
        <v>29</v>
      </c>
      <c r="C152" s="23">
        <v>29561</v>
      </c>
      <c r="D152" s="23">
        <v>3969259.44</v>
      </c>
      <c r="E152" s="23">
        <v>294</v>
      </c>
      <c r="F152" s="23">
        <v>39301.849999999991</v>
      </c>
      <c r="G152" s="23">
        <v>1320</v>
      </c>
      <c r="H152" s="23">
        <v>258142.56000000006</v>
      </c>
      <c r="I152" s="23">
        <v>2281</v>
      </c>
      <c r="J152" s="23">
        <v>444515.60000000009</v>
      </c>
      <c r="K152" s="23">
        <v>800</v>
      </c>
      <c r="L152" s="23">
        <v>153925.20000000007</v>
      </c>
      <c r="M152" s="23">
        <v>76</v>
      </c>
      <c r="N152" s="23">
        <v>31005.720000000005</v>
      </c>
      <c r="O152" s="23">
        <v>12654</v>
      </c>
      <c r="P152" s="23">
        <v>4932484.2400000021</v>
      </c>
      <c r="Q152" s="23">
        <v>0</v>
      </c>
      <c r="R152" s="23">
        <v>0</v>
      </c>
      <c r="S152" s="23">
        <v>46986</v>
      </c>
      <c r="T152" s="23">
        <v>9828634.6099999975</v>
      </c>
      <c r="U152" s="24">
        <v>8056257.8770491751</v>
      </c>
    </row>
    <row r="153" spans="2:21" x14ac:dyDescent="0.25">
      <c r="B153" s="15" t="s">
        <v>30</v>
      </c>
      <c r="C153" s="23">
        <v>79549</v>
      </c>
      <c r="D153" s="23">
        <v>9550647.9499999937</v>
      </c>
      <c r="E153" s="23">
        <v>601</v>
      </c>
      <c r="F153" s="23">
        <v>63734.679999999949</v>
      </c>
      <c r="G153" s="23">
        <v>2397</v>
      </c>
      <c r="H153" s="23">
        <v>418593.43999999983</v>
      </c>
      <c r="I153" s="23">
        <v>2936</v>
      </c>
      <c r="J153" s="23">
        <v>537859.02000000037</v>
      </c>
      <c r="K153" s="23">
        <v>955</v>
      </c>
      <c r="L153" s="23">
        <v>143910.98000000001</v>
      </c>
      <c r="M153" s="23">
        <v>180</v>
      </c>
      <c r="N153" s="23">
        <v>57067.920000000049</v>
      </c>
      <c r="O153" s="23">
        <v>19588</v>
      </c>
      <c r="P153" s="23">
        <v>6946772.7999999998</v>
      </c>
      <c r="Q153" s="23">
        <v>2279</v>
      </c>
      <c r="R153" s="23">
        <v>923166.38999999932</v>
      </c>
      <c r="S153" s="23">
        <v>108485</v>
      </c>
      <c r="T153" s="23">
        <v>18641753.180000018</v>
      </c>
      <c r="U153" s="24">
        <v>15280125.557377029</v>
      </c>
    </row>
    <row r="154" spans="2:21" x14ac:dyDescent="0.25">
      <c r="B154" s="15" t="s">
        <v>31</v>
      </c>
      <c r="C154" s="23">
        <v>589712</v>
      </c>
      <c r="D154" s="23">
        <v>68528597.969999999</v>
      </c>
      <c r="E154" s="23">
        <v>1623</v>
      </c>
      <c r="F154" s="23">
        <v>201286.86999999997</v>
      </c>
      <c r="G154" s="23">
        <v>12750</v>
      </c>
      <c r="H154" s="23">
        <v>2468394.419999999</v>
      </c>
      <c r="I154" s="23">
        <v>26782</v>
      </c>
      <c r="J154" s="23">
        <v>3832277.0899999985</v>
      </c>
      <c r="K154" s="23">
        <v>3164</v>
      </c>
      <c r="L154" s="23">
        <v>575089.66999999993</v>
      </c>
      <c r="M154" s="23">
        <v>218</v>
      </c>
      <c r="N154" s="23">
        <v>87253.180000000037</v>
      </c>
      <c r="O154" s="23">
        <v>897</v>
      </c>
      <c r="P154" s="23">
        <v>321418.46000000002</v>
      </c>
      <c r="Q154" s="23">
        <v>0</v>
      </c>
      <c r="R154" s="23">
        <v>0</v>
      </c>
      <c r="S154" s="23">
        <v>635146</v>
      </c>
      <c r="T154" s="23">
        <v>76014317.660000026</v>
      </c>
      <c r="U154" s="24">
        <v>62306817.754098371</v>
      </c>
    </row>
    <row r="155" spans="2:21" x14ac:dyDescent="0.25">
      <c r="B155" s="15" t="s">
        <v>32</v>
      </c>
      <c r="C155" s="23">
        <v>37231</v>
      </c>
      <c r="D155" s="23">
        <v>5003406.8299999963</v>
      </c>
      <c r="E155" s="23">
        <v>355</v>
      </c>
      <c r="F155" s="23">
        <v>47598.82999999998</v>
      </c>
      <c r="G155" s="23">
        <v>1728</v>
      </c>
      <c r="H155" s="23">
        <v>335804.79000000021</v>
      </c>
      <c r="I155" s="23">
        <v>2358</v>
      </c>
      <c r="J155" s="23">
        <v>444409.4200000001</v>
      </c>
      <c r="K155" s="23">
        <v>783</v>
      </c>
      <c r="L155" s="23">
        <v>151574.7300000001</v>
      </c>
      <c r="M155" s="23">
        <v>142</v>
      </c>
      <c r="N155" s="23">
        <v>53444.400000000016</v>
      </c>
      <c r="O155" s="23">
        <v>13625</v>
      </c>
      <c r="P155" s="23">
        <v>5343184.8999999985</v>
      </c>
      <c r="Q155" s="23">
        <v>0</v>
      </c>
      <c r="R155" s="23">
        <v>0</v>
      </c>
      <c r="S155" s="23">
        <v>56222</v>
      </c>
      <c r="T155" s="23">
        <v>11379423.899999995</v>
      </c>
      <c r="U155" s="24">
        <v>9327396.639344262</v>
      </c>
    </row>
    <row r="156" spans="2:21" x14ac:dyDescent="0.25">
      <c r="B156" s="15" t="s">
        <v>33</v>
      </c>
      <c r="C156" s="23">
        <v>41177</v>
      </c>
      <c r="D156" s="23">
        <v>5536066.1399999969</v>
      </c>
      <c r="E156" s="23">
        <v>337</v>
      </c>
      <c r="F156" s="23">
        <v>45273.469999999979</v>
      </c>
      <c r="G156" s="23">
        <v>2023</v>
      </c>
      <c r="H156" s="23">
        <v>396400.41000000027</v>
      </c>
      <c r="I156" s="23">
        <v>1897</v>
      </c>
      <c r="J156" s="23">
        <v>363549.14000000007</v>
      </c>
      <c r="K156" s="23">
        <v>791</v>
      </c>
      <c r="L156" s="23">
        <v>152479.71</v>
      </c>
      <c r="M156" s="23">
        <v>131</v>
      </c>
      <c r="N156" s="23">
        <v>53444.070000000014</v>
      </c>
      <c r="O156" s="23">
        <v>15215</v>
      </c>
      <c r="P156" s="23">
        <v>5974992.3700000038</v>
      </c>
      <c r="Q156" s="23">
        <v>180</v>
      </c>
      <c r="R156" s="23">
        <v>120642.43999999999</v>
      </c>
      <c r="S156" s="23">
        <v>61751</v>
      </c>
      <c r="T156" s="23">
        <v>12642847.750000006</v>
      </c>
      <c r="U156" s="24">
        <v>10362989.959016398</v>
      </c>
    </row>
    <row r="157" spans="2:21" x14ac:dyDescent="0.25">
      <c r="B157" s="15" t="s">
        <v>0</v>
      </c>
      <c r="C157" s="23">
        <v>46020</v>
      </c>
      <c r="D157" s="23">
        <v>6112161.6899999958</v>
      </c>
      <c r="E157" s="23">
        <v>206</v>
      </c>
      <c r="F157" s="23">
        <v>27461.459999999981</v>
      </c>
      <c r="G157" s="23">
        <v>2609</v>
      </c>
      <c r="H157" s="23">
        <v>507129.2199999998</v>
      </c>
      <c r="I157" s="23">
        <v>1108</v>
      </c>
      <c r="J157" s="23">
        <v>201616.12000000011</v>
      </c>
      <c r="K157" s="23">
        <v>1724</v>
      </c>
      <c r="L157" s="23">
        <v>325001.38999999996</v>
      </c>
      <c r="M157" s="23">
        <v>117</v>
      </c>
      <c r="N157" s="23">
        <v>46004.660000000033</v>
      </c>
      <c r="O157" s="23">
        <v>12934</v>
      </c>
      <c r="P157" s="23">
        <v>5071372.75</v>
      </c>
      <c r="Q157" s="23">
        <v>0</v>
      </c>
      <c r="R157" s="23">
        <v>0</v>
      </c>
      <c r="S157" s="23">
        <v>64718</v>
      </c>
      <c r="T157" s="23">
        <v>12290747.290000003</v>
      </c>
      <c r="U157" s="24">
        <v>10074383.024590163</v>
      </c>
    </row>
    <row r="158" spans="2:21" x14ac:dyDescent="0.25">
      <c r="B158" s="15" t="s">
        <v>34</v>
      </c>
      <c r="C158" s="23">
        <v>62641</v>
      </c>
      <c r="D158" s="23">
        <v>8154519.6899999958</v>
      </c>
      <c r="E158" s="23">
        <v>555</v>
      </c>
      <c r="F158" s="23">
        <v>54765.269999999975</v>
      </c>
      <c r="G158" s="23">
        <v>3953</v>
      </c>
      <c r="H158" s="23">
        <v>757549.81000000052</v>
      </c>
      <c r="I158" s="23">
        <v>2519</v>
      </c>
      <c r="J158" s="23">
        <v>287074.58000000019</v>
      </c>
      <c r="K158" s="23">
        <v>1578</v>
      </c>
      <c r="L158" s="23">
        <v>287797.33000000007</v>
      </c>
      <c r="M158" s="23">
        <v>188</v>
      </c>
      <c r="N158" s="23">
        <v>76074.510000000024</v>
      </c>
      <c r="O158" s="23">
        <v>16759</v>
      </c>
      <c r="P158" s="23">
        <v>6328415.0900000036</v>
      </c>
      <c r="Q158" s="23">
        <v>0</v>
      </c>
      <c r="R158" s="23">
        <v>0</v>
      </c>
      <c r="S158" s="23">
        <v>88193</v>
      </c>
      <c r="T158" s="23">
        <v>15946196.280000022</v>
      </c>
      <c r="U158" s="24">
        <v>13070652.688524578</v>
      </c>
    </row>
    <row r="159" spans="2:21" x14ac:dyDescent="0.25">
      <c r="B159" s="15" t="s">
        <v>35</v>
      </c>
      <c r="C159" s="23">
        <v>301308</v>
      </c>
      <c r="D159" s="23">
        <v>40921316.370000027</v>
      </c>
      <c r="E159" s="23">
        <v>839</v>
      </c>
      <c r="F159" s="23">
        <v>112760.04999999999</v>
      </c>
      <c r="G159" s="23">
        <v>8969</v>
      </c>
      <c r="H159" s="23">
        <v>1797620.6900000009</v>
      </c>
      <c r="I159" s="23">
        <v>7452</v>
      </c>
      <c r="J159" s="23">
        <v>1362541.99</v>
      </c>
      <c r="K159" s="23">
        <v>2428</v>
      </c>
      <c r="L159" s="23">
        <v>462624.19999999972</v>
      </c>
      <c r="M159" s="23">
        <v>283</v>
      </c>
      <c r="N159" s="23">
        <v>123855.03000000001</v>
      </c>
      <c r="O159" s="23">
        <v>936</v>
      </c>
      <c r="P159" s="23">
        <v>352729.86999999994</v>
      </c>
      <c r="Q159" s="23">
        <v>0</v>
      </c>
      <c r="R159" s="23">
        <v>0</v>
      </c>
      <c r="S159" s="23">
        <v>322215</v>
      </c>
      <c r="T159" s="23">
        <v>45133448.200000018</v>
      </c>
      <c r="U159" s="24">
        <v>36994629.672131144</v>
      </c>
    </row>
    <row r="160" spans="2:21" x14ac:dyDescent="0.25">
      <c r="B160" s="25" t="s">
        <v>54</v>
      </c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>
        <f>T160/1.22</f>
        <v>0</v>
      </c>
    </row>
    <row r="161" spans="2:21" x14ac:dyDescent="0.25">
      <c r="B161" s="25" t="s">
        <v>55</v>
      </c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>
        <f t="shared" ref="U161:U162" si="34">T161/1.22</f>
        <v>0</v>
      </c>
    </row>
    <row r="162" spans="2:21" x14ac:dyDescent="0.25">
      <c r="B162" s="25" t="s">
        <v>56</v>
      </c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>
        <f t="shared" si="34"/>
        <v>0</v>
      </c>
    </row>
    <row r="163" spans="2:21" x14ac:dyDescent="0.25">
      <c r="B163" s="25" t="s">
        <v>59</v>
      </c>
      <c r="C163" s="26">
        <f>SUM(C147:C162)</f>
        <v>1690018</v>
      </c>
      <c r="D163" s="26">
        <f t="shared" ref="D163" si="35">SUM(D147:D162)</f>
        <v>215196945.51999998</v>
      </c>
      <c r="E163" s="26">
        <f t="shared" ref="E163" si="36">SUM(E147:E162)</f>
        <v>10320</v>
      </c>
      <c r="F163" s="26">
        <f t="shared" ref="F163" si="37">SUM(F147:F162)</f>
        <v>1155756.67</v>
      </c>
      <c r="G163" s="26">
        <f t="shared" ref="G163" si="38">SUM(G147:G162)</f>
        <v>58127</v>
      </c>
      <c r="H163" s="26">
        <f t="shared" ref="H163" si="39">SUM(H147:H162)</f>
        <v>11312645.620000005</v>
      </c>
      <c r="I163" s="26">
        <f t="shared" ref="I163" si="40">SUM(I147:I162)</f>
        <v>87696</v>
      </c>
      <c r="J163" s="26">
        <f t="shared" ref="J163" si="41">SUM(J147:J162)</f>
        <v>13843052.77</v>
      </c>
      <c r="K163" s="26">
        <f t="shared" ref="K163" si="42">SUM(K147:K162)</f>
        <v>23480</v>
      </c>
      <c r="L163" s="26">
        <f t="shared" ref="L163" si="43">SUM(L147:L162)</f>
        <v>4319348.5199999996</v>
      </c>
      <c r="M163" s="26">
        <f t="shared" ref="M163" si="44">SUM(M147:M162)</f>
        <v>2303</v>
      </c>
      <c r="N163" s="26">
        <f t="shared" ref="N163" si="45">SUM(N147:N162)</f>
        <v>923915.61000000034</v>
      </c>
      <c r="O163" s="26">
        <f t="shared" ref="O163" si="46">SUM(O147:O162)</f>
        <v>173742</v>
      </c>
      <c r="P163" s="26">
        <f t="shared" ref="P163" si="47">SUM(P147:P162)</f>
        <v>65496501.140000015</v>
      </c>
      <c r="Q163" s="26">
        <f t="shared" ref="Q163" si="48">SUM(Q147:Q162)</f>
        <v>5145</v>
      </c>
      <c r="R163" s="26">
        <f t="shared" ref="R163" si="49">SUM(R147:R162)</f>
        <v>2200672.399999999</v>
      </c>
      <c r="S163" s="26">
        <f t="shared" ref="S163" si="50">SUM(S147:S162)</f>
        <v>2050831</v>
      </c>
      <c r="T163" s="26">
        <f t="shared" ref="T163" si="51">SUM(T147:T162)</f>
        <v>314448838.25000012</v>
      </c>
      <c r="U163" s="26">
        <f t="shared" ref="U163" si="52">SUM(U147:U162)</f>
        <v>257744949.38524589</v>
      </c>
    </row>
    <row r="164" spans="2:21" x14ac:dyDescent="0.25">
      <c r="B164" s="15" t="s">
        <v>24</v>
      </c>
      <c r="C164" s="27">
        <v>26794</v>
      </c>
      <c r="D164" s="28">
        <v>3591292.5599999963</v>
      </c>
      <c r="E164" s="28">
        <v>290</v>
      </c>
      <c r="F164" s="28">
        <v>38708.639999999992</v>
      </c>
      <c r="G164" s="28">
        <v>1654</v>
      </c>
      <c r="H164" s="28">
        <v>321781.43000000017</v>
      </c>
      <c r="I164" s="28">
        <v>1969</v>
      </c>
      <c r="J164" s="28">
        <v>364993.37999999995</v>
      </c>
      <c r="K164" s="28">
        <v>666</v>
      </c>
      <c r="L164" s="28">
        <v>128265.23000000005</v>
      </c>
      <c r="M164" s="28">
        <v>59</v>
      </c>
      <c r="N164" s="28">
        <v>24022.250000000007</v>
      </c>
      <c r="O164" s="28">
        <v>13485</v>
      </c>
      <c r="P164" s="28">
        <v>5250766.4400000004</v>
      </c>
      <c r="Q164" s="28">
        <v>0</v>
      </c>
      <c r="R164" s="28">
        <v>0</v>
      </c>
      <c r="S164" s="28">
        <v>44917</v>
      </c>
      <c r="T164" s="28">
        <v>9719829.9299999923</v>
      </c>
      <c r="U164" s="29">
        <v>7967073.7131147543</v>
      </c>
    </row>
    <row r="165" spans="2:21" x14ac:dyDescent="0.25">
      <c r="B165" s="15" t="s">
        <v>25</v>
      </c>
      <c r="C165" s="22">
        <v>37655</v>
      </c>
      <c r="D165" s="23">
        <v>4716540.5899999971</v>
      </c>
      <c r="E165" s="23">
        <v>2044</v>
      </c>
      <c r="F165" s="23">
        <v>143938.37000000005</v>
      </c>
      <c r="G165" s="23">
        <v>1858</v>
      </c>
      <c r="H165" s="23">
        <v>353450.06000000006</v>
      </c>
      <c r="I165" s="23">
        <v>3275</v>
      </c>
      <c r="J165" s="23">
        <v>596256.63000000012</v>
      </c>
      <c r="K165" s="23">
        <v>1133</v>
      </c>
      <c r="L165" s="23">
        <v>212968.65000000002</v>
      </c>
      <c r="M165" s="23">
        <v>9</v>
      </c>
      <c r="N165" s="23">
        <v>3671.7300000000005</v>
      </c>
      <c r="O165" s="23">
        <v>24265</v>
      </c>
      <c r="P165" s="23">
        <v>8376825.9300000034</v>
      </c>
      <c r="Q165" s="23">
        <v>3907</v>
      </c>
      <c r="R165" s="23">
        <v>1579873.4199999997</v>
      </c>
      <c r="S165" s="23">
        <v>74146</v>
      </c>
      <c r="T165" s="23">
        <v>15983525.38000001</v>
      </c>
      <c r="U165" s="24">
        <v>13101250.311475409</v>
      </c>
    </row>
    <row r="166" spans="2:21" x14ac:dyDescent="0.25">
      <c r="B166" s="15" t="s">
        <v>26</v>
      </c>
      <c r="C166" s="22">
        <v>117477</v>
      </c>
      <c r="D166" s="23">
        <v>15596438.229999997</v>
      </c>
      <c r="E166" s="23">
        <v>1058</v>
      </c>
      <c r="F166" s="23">
        <v>136097.56000000003</v>
      </c>
      <c r="G166" s="23">
        <v>4984</v>
      </c>
      <c r="H166" s="23">
        <v>928167.73999999987</v>
      </c>
      <c r="I166" s="23">
        <v>9081</v>
      </c>
      <c r="J166" s="23">
        <v>1718089.8400000005</v>
      </c>
      <c r="K166" s="23">
        <v>2214</v>
      </c>
      <c r="L166" s="23">
        <v>380448.67999999993</v>
      </c>
      <c r="M166" s="23">
        <v>80</v>
      </c>
      <c r="N166" s="23">
        <v>21262.659999999996</v>
      </c>
      <c r="O166" s="23">
        <v>11921</v>
      </c>
      <c r="P166" s="23">
        <v>4411334.97</v>
      </c>
      <c r="Q166" s="23">
        <v>0</v>
      </c>
      <c r="R166" s="23">
        <v>0</v>
      </c>
      <c r="S166" s="23">
        <v>146815</v>
      </c>
      <c r="T166" s="23">
        <v>23191839.680000007</v>
      </c>
      <c r="U166" s="24">
        <v>19009704.655737709</v>
      </c>
    </row>
    <row r="167" spans="2:21" x14ac:dyDescent="0.25">
      <c r="B167" s="15" t="s">
        <v>27</v>
      </c>
      <c r="C167" s="22">
        <v>63245</v>
      </c>
      <c r="D167" s="23">
        <v>8498979.5799999908</v>
      </c>
      <c r="E167" s="23">
        <v>247</v>
      </c>
      <c r="F167" s="23">
        <v>32918.94999999999</v>
      </c>
      <c r="G167" s="23">
        <v>2831</v>
      </c>
      <c r="H167" s="23">
        <v>553747.33000000007</v>
      </c>
      <c r="I167" s="23">
        <v>2407</v>
      </c>
      <c r="J167" s="23">
        <v>440482.7000000003</v>
      </c>
      <c r="K167" s="23">
        <v>1954</v>
      </c>
      <c r="L167" s="23">
        <v>378461.16000000009</v>
      </c>
      <c r="M167" s="23">
        <v>13</v>
      </c>
      <c r="N167" s="23">
        <v>5207.6500000000005</v>
      </c>
      <c r="O167" s="23">
        <v>7425</v>
      </c>
      <c r="P167" s="23">
        <v>2932447.8199999989</v>
      </c>
      <c r="Q167" s="23">
        <v>0</v>
      </c>
      <c r="R167" s="23">
        <v>0</v>
      </c>
      <c r="S167" s="23">
        <v>78122</v>
      </c>
      <c r="T167" s="23">
        <v>12842245.190000001</v>
      </c>
      <c r="U167" s="24">
        <v>10526430.483606556</v>
      </c>
    </row>
    <row r="168" spans="2:21" x14ac:dyDescent="0.25">
      <c r="B168" s="15" t="s">
        <v>28</v>
      </c>
      <c r="C168" s="22">
        <v>272564</v>
      </c>
      <c r="D168" s="23">
        <v>36441294.63000001</v>
      </c>
      <c r="E168" s="23">
        <v>2446</v>
      </c>
      <c r="F168" s="23">
        <v>289116.86999999988</v>
      </c>
      <c r="G168" s="23">
        <v>12976</v>
      </c>
      <c r="H168" s="23">
        <v>2564608.1000000015</v>
      </c>
      <c r="I168" s="23">
        <v>25764</v>
      </c>
      <c r="J168" s="23">
        <v>3583099.169999999</v>
      </c>
      <c r="K168" s="23">
        <v>5513</v>
      </c>
      <c r="L168" s="23">
        <v>1000875.8300000005</v>
      </c>
      <c r="M168" s="23">
        <v>144</v>
      </c>
      <c r="N168" s="23">
        <v>61632.72000000003</v>
      </c>
      <c r="O168" s="23">
        <v>34665</v>
      </c>
      <c r="P168" s="23">
        <v>13162048.980000004</v>
      </c>
      <c r="Q168" s="23">
        <v>1</v>
      </c>
      <c r="R168" s="23">
        <v>642.57000000000005</v>
      </c>
      <c r="S168" s="23">
        <v>354073</v>
      </c>
      <c r="T168" s="23">
        <v>57103318.870000109</v>
      </c>
      <c r="U168" s="24">
        <v>46805999.073770531</v>
      </c>
    </row>
    <row r="169" spans="2:21" x14ac:dyDescent="0.25">
      <c r="B169" s="15" t="s">
        <v>29</v>
      </c>
      <c r="C169" s="22">
        <v>29599</v>
      </c>
      <c r="D169" s="23">
        <v>3973878.5599999954</v>
      </c>
      <c r="E169" s="23">
        <v>372</v>
      </c>
      <c r="F169" s="23">
        <v>49726.449999999983</v>
      </c>
      <c r="G169" s="23">
        <v>1460</v>
      </c>
      <c r="H169" s="23">
        <v>285507.24000000005</v>
      </c>
      <c r="I169" s="23">
        <v>2361</v>
      </c>
      <c r="J169" s="23">
        <v>451991.19000000035</v>
      </c>
      <c r="K169" s="23">
        <v>1081</v>
      </c>
      <c r="L169" s="23">
        <v>210230.31</v>
      </c>
      <c r="M169" s="23">
        <v>2</v>
      </c>
      <c r="N169" s="23">
        <v>815.94</v>
      </c>
      <c r="O169" s="23">
        <v>16184</v>
      </c>
      <c r="P169" s="23">
        <v>6309836.5099999998</v>
      </c>
      <c r="Q169" s="23">
        <v>0</v>
      </c>
      <c r="R169" s="23">
        <v>0</v>
      </c>
      <c r="S169" s="23">
        <v>51059</v>
      </c>
      <c r="T169" s="23">
        <v>11281986.199999996</v>
      </c>
      <c r="U169" s="24">
        <v>9247529.6721311547</v>
      </c>
    </row>
    <row r="170" spans="2:21" x14ac:dyDescent="0.25">
      <c r="B170" s="15" t="s">
        <v>30</v>
      </c>
      <c r="C170" s="22">
        <v>89178</v>
      </c>
      <c r="D170" s="23">
        <v>10769633.050000001</v>
      </c>
      <c r="E170" s="23">
        <v>724</v>
      </c>
      <c r="F170" s="23">
        <v>76215.929999999993</v>
      </c>
      <c r="G170" s="23">
        <v>2808</v>
      </c>
      <c r="H170" s="23">
        <v>489650.10999999993</v>
      </c>
      <c r="I170" s="23">
        <v>3156</v>
      </c>
      <c r="J170" s="23">
        <v>573675.64000000071</v>
      </c>
      <c r="K170" s="23">
        <v>1169</v>
      </c>
      <c r="L170" s="23">
        <v>176588.85000000003</v>
      </c>
      <c r="M170" s="23">
        <v>77</v>
      </c>
      <c r="N170" s="23">
        <v>20398.710000000003</v>
      </c>
      <c r="O170" s="23">
        <v>21324</v>
      </c>
      <c r="P170" s="23">
        <v>7551994.580000001</v>
      </c>
      <c r="Q170" s="23">
        <v>1610</v>
      </c>
      <c r="R170" s="23">
        <v>558509.11999999976</v>
      </c>
      <c r="S170" s="23">
        <v>120046</v>
      </c>
      <c r="T170" s="23">
        <v>20216665.990000002</v>
      </c>
      <c r="U170" s="24">
        <v>16571037.696721291</v>
      </c>
    </row>
    <row r="171" spans="2:21" x14ac:dyDescent="0.25">
      <c r="B171" s="15" t="s">
        <v>31</v>
      </c>
      <c r="C171" s="22">
        <v>657480</v>
      </c>
      <c r="D171" s="23">
        <v>77154960.770000041</v>
      </c>
      <c r="E171" s="23">
        <v>2088</v>
      </c>
      <c r="F171" s="23">
        <v>266244.35000000009</v>
      </c>
      <c r="G171" s="23">
        <v>14401</v>
      </c>
      <c r="H171" s="23">
        <v>2760429.1900000023</v>
      </c>
      <c r="I171" s="23">
        <v>28520</v>
      </c>
      <c r="J171" s="23">
        <v>4123821.32</v>
      </c>
      <c r="K171" s="23">
        <v>3335</v>
      </c>
      <c r="L171" s="23">
        <v>602931.79999999946</v>
      </c>
      <c r="M171" s="23">
        <v>59</v>
      </c>
      <c r="N171" s="23">
        <v>28418.720000000005</v>
      </c>
      <c r="O171" s="23">
        <v>982</v>
      </c>
      <c r="P171" s="23">
        <v>357920.15999999986</v>
      </c>
      <c r="Q171" s="23">
        <v>0</v>
      </c>
      <c r="R171" s="23">
        <v>0</v>
      </c>
      <c r="S171" s="23">
        <v>706865</v>
      </c>
      <c r="T171" s="23">
        <v>85294726.310000032</v>
      </c>
      <c r="U171" s="24">
        <v>69913710.090163887</v>
      </c>
    </row>
    <row r="172" spans="2:21" x14ac:dyDescent="0.25">
      <c r="B172" s="15" t="s">
        <v>32</v>
      </c>
      <c r="C172" s="22">
        <v>38345</v>
      </c>
      <c r="D172" s="23">
        <v>5152981.7099999962</v>
      </c>
      <c r="E172" s="23">
        <v>407</v>
      </c>
      <c r="F172" s="23">
        <v>54464.19000000001</v>
      </c>
      <c r="G172" s="23">
        <v>1813</v>
      </c>
      <c r="H172" s="23">
        <v>352343.81</v>
      </c>
      <c r="I172" s="23">
        <v>2607</v>
      </c>
      <c r="J172" s="23">
        <v>477545.50000000006</v>
      </c>
      <c r="K172" s="23">
        <v>839</v>
      </c>
      <c r="L172" s="23">
        <v>162353.61000000016</v>
      </c>
      <c r="M172" s="23">
        <v>6</v>
      </c>
      <c r="N172" s="23">
        <v>2447.8200000000002</v>
      </c>
      <c r="O172" s="23">
        <v>15473</v>
      </c>
      <c r="P172" s="23">
        <v>6067557.9199999971</v>
      </c>
      <c r="Q172" s="23">
        <v>0</v>
      </c>
      <c r="R172" s="23">
        <v>0</v>
      </c>
      <c r="S172" s="23">
        <v>59490</v>
      </c>
      <c r="T172" s="23">
        <v>12269694.559999997</v>
      </c>
      <c r="U172" s="24">
        <v>10057126.688524593</v>
      </c>
    </row>
    <row r="173" spans="2:21" x14ac:dyDescent="0.25">
      <c r="B173" s="15" t="s">
        <v>33</v>
      </c>
      <c r="C173" s="22">
        <v>41831</v>
      </c>
      <c r="D173" s="23">
        <v>5623963.2399999984</v>
      </c>
      <c r="E173" s="23">
        <v>396</v>
      </c>
      <c r="F173" s="23">
        <v>53087.95999999997</v>
      </c>
      <c r="G173" s="23">
        <v>2050</v>
      </c>
      <c r="H173" s="23">
        <v>402195.66000000003</v>
      </c>
      <c r="I173" s="23">
        <v>1930</v>
      </c>
      <c r="J173" s="23">
        <v>357354.03000000009</v>
      </c>
      <c r="K173" s="23">
        <v>928</v>
      </c>
      <c r="L173" s="23">
        <v>179009.88000000003</v>
      </c>
      <c r="M173" s="23">
        <v>6</v>
      </c>
      <c r="N173" s="23">
        <v>2447.8200000000002</v>
      </c>
      <c r="O173" s="23">
        <v>15947</v>
      </c>
      <c r="P173" s="23">
        <v>6261079.6399999997</v>
      </c>
      <c r="Q173" s="23">
        <v>1055</v>
      </c>
      <c r="R173" s="23">
        <v>705461.11</v>
      </c>
      <c r="S173" s="23">
        <v>64143</v>
      </c>
      <c r="T173" s="23">
        <v>13584599.340000002</v>
      </c>
      <c r="U173" s="24">
        <v>11134917.491803281</v>
      </c>
    </row>
    <row r="174" spans="2:21" x14ac:dyDescent="0.25">
      <c r="B174" s="15" t="s">
        <v>0</v>
      </c>
      <c r="C174" s="22">
        <v>60190</v>
      </c>
      <c r="D174" s="23">
        <v>8020801.8299999917</v>
      </c>
      <c r="E174" s="23">
        <v>255</v>
      </c>
      <c r="F174" s="23">
        <v>33978.809999999983</v>
      </c>
      <c r="G174" s="23">
        <v>3095</v>
      </c>
      <c r="H174" s="23">
        <v>602600.12000000011</v>
      </c>
      <c r="I174" s="23">
        <v>1422</v>
      </c>
      <c r="J174" s="23">
        <v>262446.71000000008</v>
      </c>
      <c r="K174" s="23">
        <v>1978</v>
      </c>
      <c r="L174" s="23">
        <v>381000.51000000024</v>
      </c>
      <c r="M174" s="23">
        <v>26</v>
      </c>
      <c r="N174" s="23">
        <v>10343.33</v>
      </c>
      <c r="O174" s="23">
        <v>14114</v>
      </c>
      <c r="P174" s="23">
        <v>5536067.1000000006</v>
      </c>
      <c r="Q174" s="23">
        <v>1</v>
      </c>
      <c r="R174" s="23">
        <v>642.57000000000005</v>
      </c>
      <c r="S174" s="23">
        <v>81081</v>
      </c>
      <c r="T174" s="23">
        <v>14847880.980000017</v>
      </c>
      <c r="U174" s="24">
        <v>12170394.245901642</v>
      </c>
    </row>
    <row r="175" spans="2:21" x14ac:dyDescent="0.25">
      <c r="B175" s="15" t="s">
        <v>34</v>
      </c>
      <c r="C175" s="22">
        <v>70780</v>
      </c>
      <c r="D175" s="23">
        <v>9223474.0899999924</v>
      </c>
      <c r="E175" s="23">
        <v>749</v>
      </c>
      <c r="F175" s="23">
        <v>66004.84</v>
      </c>
      <c r="G175" s="23">
        <v>4360</v>
      </c>
      <c r="H175" s="23">
        <v>838187.20999999985</v>
      </c>
      <c r="I175" s="23">
        <v>2670</v>
      </c>
      <c r="J175" s="23">
        <v>319176.56000000006</v>
      </c>
      <c r="K175" s="23">
        <v>1680</v>
      </c>
      <c r="L175" s="23">
        <v>307604.12999999995</v>
      </c>
      <c r="M175" s="23">
        <v>19</v>
      </c>
      <c r="N175" s="23">
        <v>7703.4500000000016</v>
      </c>
      <c r="O175" s="23">
        <v>17964</v>
      </c>
      <c r="P175" s="23">
        <v>6780357.5500000026</v>
      </c>
      <c r="Q175" s="23">
        <v>0</v>
      </c>
      <c r="R175" s="23">
        <v>0</v>
      </c>
      <c r="S175" s="23">
        <v>98222</v>
      </c>
      <c r="T175" s="23">
        <v>17542507.830000021</v>
      </c>
      <c r="U175" s="24">
        <v>14379104.778688518</v>
      </c>
    </row>
    <row r="176" spans="2:21" x14ac:dyDescent="0.25">
      <c r="B176" s="15" t="s">
        <v>35</v>
      </c>
      <c r="C176" s="22">
        <v>347978</v>
      </c>
      <c r="D176" s="23">
        <v>47330996.420000039</v>
      </c>
      <c r="E176" s="23">
        <v>1377</v>
      </c>
      <c r="F176" s="23">
        <v>183719.10000000006</v>
      </c>
      <c r="G176" s="23">
        <v>10382</v>
      </c>
      <c r="H176" s="23">
        <v>2076034.850000002</v>
      </c>
      <c r="I176" s="23">
        <v>8691</v>
      </c>
      <c r="J176" s="23">
        <v>1580837.8700000008</v>
      </c>
      <c r="K176" s="23">
        <v>2818</v>
      </c>
      <c r="L176" s="23">
        <v>520332.98999999993</v>
      </c>
      <c r="M176" s="23">
        <v>125</v>
      </c>
      <c r="N176" s="23">
        <v>61895.160000000018</v>
      </c>
      <c r="O176" s="23">
        <v>1017</v>
      </c>
      <c r="P176" s="23">
        <v>388512.43999999989</v>
      </c>
      <c r="Q176" s="23">
        <v>0</v>
      </c>
      <c r="R176" s="23">
        <v>0</v>
      </c>
      <c r="S176" s="23">
        <v>372388</v>
      </c>
      <c r="T176" s="23">
        <v>52142328.830000021</v>
      </c>
      <c r="U176" s="24">
        <v>42739613.795081958</v>
      </c>
    </row>
    <row r="177" spans="2:22" x14ac:dyDescent="0.25">
      <c r="B177" s="25" t="s">
        <v>54</v>
      </c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>
        <v>95702564</v>
      </c>
      <c r="U177" s="31">
        <f>T177/1.22</f>
        <v>78444724.590163931</v>
      </c>
    </row>
    <row r="178" spans="2:22" x14ac:dyDescent="0.25">
      <c r="B178" s="25" t="s">
        <v>55</v>
      </c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>
        <f t="shared" ref="U178:U179" si="53">T178/1.22</f>
        <v>0</v>
      </c>
    </row>
    <row r="179" spans="2:22" x14ac:dyDescent="0.25">
      <c r="B179" s="25" t="s">
        <v>56</v>
      </c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>
        <f t="shared" si="53"/>
        <v>0</v>
      </c>
    </row>
    <row r="180" spans="2:22" x14ac:dyDescent="0.25">
      <c r="B180" s="25" t="s">
        <v>43</v>
      </c>
      <c r="C180" s="26">
        <f>SUM(C164:C179)</f>
        <v>1853116</v>
      </c>
      <c r="D180" s="26">
        <f t="shared" ref="D180:U180" si="54">SUM(D164:D179)</f>
        <v>236095235.26000008</v>
      </c>
      <c r="E180" s="26">
        <f t="shared" si="54"/>
        <v>12453</v>
      </c>
      <c r="F180" s="26">
        <f t="shared" si="54"/>
        <v>1424222.02</v>
      </c>
      <c r="G180" s="26">
        <f t="shared" si="54"/>
        <v>64672</v>
      </c>
      <c r="H180" s="26">
        <f t="shared" si="54"/>
        <v>12528702.850000007</v>
      </c>
      <c r="I180" s="26">
        <f t="shared" si="54"/>
        <v>93853</v>
      </c>
      <c r="J180" s="26">
        <f t="shared" si="54"/>
        <v>14849770.540000003</v>
      </c>
      <c r="K180" s="26">
        <f t="shared" si="54"/>
        <v>25308</v>
      </c>
      <c r="L180" s="26">
        <f t="shared" si="54"/>
        <v>4641071.6300000008</v>
      </c>
      <c r="M180" s="26">
        <f t="shared" si="54"/>
        <v>625</v>
      </c>
      <c r="N180" s="26">
        <f t="shared" si="54"/>
        <v>250267.96000000008</v>
      </c>
      <c r="O180" s="26">
        <f t="shared" si="54"/>
        <v>194766</v>
      </c>
      <c r="P180" s="26">
        <f t="shared" si="54"/>
        <v>73386750.039999992</v>
      </c>
      <c r="Q180" s="26">
        <f t="shared" si="54"/>
        <v>6574</v>
      </c>
      <c r="R180" s="26">
        <f t="shared" si="54"/>
        <v>2845128.7899999991</v>
      </c>
      <c r="S180" s="26">
        <f t="shared" si="54"/>
        <v>2251367</v>
      </c>
      <c r="T180" s="26">
        <f t="shared" si="54"/>
        <v>441723713.09000027</v>
      </c>
      <c r="U180" s="26">
        <f t="shared" si="54"/>
        <v>362068617.28688526</v>
      </c>
      <c r="V180" s="11"/>
    </row>
    <row r="181" spans="2:22" x14ac:dyDescent="0.25">
      <c r="B181" s="15" t="s">
        <v>24</v>
      </c>
      <c r="C181" s="27">
        <v>26071</v>
      </c>
      <c r="D181" s="28">
        <v>3498811.5099999974</v>
      </c>
      <c r="E181" s="28">
        <v>298</v>
      </c>
      <c r="F181" s="28">
        <v>39736.86</v>
      </c>
      <c r="G181" s="28">
        <v>1711</v>
      </c>
      <c r="H181" s="28">
        <v>334335.69000000012</v>
      </c>
      <c r="I181" s="28">
        <v>1971</v>
      </c>
      <c r="J181" s="28">
        <v>369002.28000000014</v>
      </c>
      <c r="K181" s="28">
        <v>795</v>
      </c>
      <c r="L181" s="28">
        <v>153220.05000000008</v>
      </c>
      <c r="M181" s="28">
        <v>50</v>
      </c>
      <c r="N181" s="28">
        <v>20374.510000000002</v>
      </c>
      <c r="O181" s="28">
        <v>13401</v>
      </c>
      <c r="P181" s="28">
        <v>5215150.6499999985</v>
      </c>
      <c r="Q181" s="28">
        <v>0</v>
      </c>
      <c r="R181" s="28">
        <v>0</v>
      </c>
      <c r="S181" s="28">
        <v>44297</v>
      </c>
      <c r="T181" s="28">
        <v>9630631.549999997</v>
      </c>
      <c r="U181" s="29">
        <v>7893960.2868852513</v>
      </c>
    </row>
    <row r="182" spans="2:22" x14ac:dyDescent="0.25">
      <c r="B182" s="15" t="s">
        <v>25</v>
      </c>
      <c r="C182" s="22">
        <v>37264</v>
      </c>
      <c r="D182" s="23">
        <v>4665200.5299999965</v>
      </c>
      <c r="E182" s="23">
        <v>2150</v>
      </c>
      <c r="F182" s="23">
        <v>153200.4</v>
      </c>
      <c r="G182" s="23">
        <v>1915</v>
      </c>
      <c r="H182" s="23">
        <v>359409.31000000011</v>
      </c>
      <c r="I182" s="23">
        <v>3333</v>
      </c>
      <c r="J182" s="23">
        <v>599418.72000000009</v>
      </c>
      <c r="K182" s="23">
        <v>1104</v>
      </c>
      <c r="L182" s="23">
        <v>203329.81</v>
      </c>
      <c r="M182" s="23">
        <v>8</v>
      </c>
      <c r="N182" s="23">
        <v>2951.7800000000007</v>
      </c>
      <c r="O182" s="23">
        <v>23180</v>
      </c>
      <c r="P182" s="23">
        <v>8034486.8200000059</v>
      </c>
      <c r="Q182" s="23">
        <v>2641</v>
      </c>
      <c r="R182" s="23">
        <v>1364093.2499999995</v>
      </c>
      <c r="S182" s="23">
        <v>71595</v>
      </c>
      <c r="T182" s="23">
        <v>15382090.620000012</v>
      </c>
      <c r="U182" s="24">
        <v>12608270.999999996</v>
      </c>
    </row>
    <row r="183" spans="2:22" x14ac:dyDescent="0.25">
      <c r="B183" s="15" t="s">
        <v>26</v>
      </c>
      <c r="C183" s="22">
        <v>114911</v>
      </c>
      <c r="D183" s="23">
        <v>15265049.290000001</v>
      </c>
      <c r="E183" s="23">
        <v>1023</v>
      </c>
      <c r="F183" s="23">
        <v>130624.26999999997</v>
      </c>
      <c r="G183" s="23">
        <v>4968</v>
      </c>
      <c r="H183" s="23">
        <v>935005.2700000006</v>
      </c>
      <c r="I183" s="23">
        <v>9393</v>
      </c>
      <c r="J183" s="23">
        <v>1786078.9100000004</v>
      </c>
      <c r="K183" s="23">
        <v>2245</v>
      </c>
      <c r="L183" s="23">
        <v>382341.33999999979</v>
      </c>
      <c r="M183" s="23">
        <v>89</v>
      </c>
      <c r="N183" s="23">
        <v>22678.669999999991</v>
      </c>
      <c r="O183" s="23">
        <v>14205</v>
      </c>
      <c r="P183" s="23">
        <v>5172619.8600000013</v>
      </c>
      <c r="Q183" s="23">
        <v>0</v>
      </c>
      <c r="R183" s="23">
        <v>0</v>
      </c>
      <c r="S183" s="23">
        <v>146834</v>
      </c>
      <c r="T183" s="23">
        <v>23694397.610000003</v>
      </c>
      <c r="U183" s="24">
        <v>19421637.385245901</v>
      </c>
    </row>
    <row r="184" spans="2:22" x14ac:dyDescent="0.25">
      <c r="B184" s="15" t="s">
        <v>27</v>
      </c>
      <c r="C184" s="22">
        <v>65679</v>
      </c>
      <c r="D184" s="23">
        <v>8826255.2399999946</v>
      </c>
      <c r="E184" s="23">
        <v>260</v>
      </c>
      <c r="F184" s="23">
        <v>34848.859999999979</v>
      </c>
      <c r="G184" s="23">
        <v>2629</v>
      </c>
      <c r="H184" s="23">
        <v>515545.60000000009</v>
      </c>
      <c r="I184" s="23">
        <v>2375</v>
      </c>
      <c r="J184" s="23">
        <v>436004.3800000003</v>
      </c>
      <c r="K184" s="23">
        <v>1400</v>
      </c>
      <c r="L184" s="23">
        <v>272929.59000000014</v>
      </c>
      <c r="M184" s="23">
        <v>10</v>
      </c>
      <c r="N184" s="23">
        <v>3983.7400000000007</v>
      </c>
      <c r="O184" s="23">
        <v>8474</v>
      </c>
      <c r="P184" s="23">
        <v>3355228.1199999996</v>
      </c>
      <c r="Q184" s="23">
        <v>1</v>
      </c>
      <c r="R184" s="23">
        <v>642.57000000000005</v>
      </c>
      <c r="S184" s="23">
        <v>80828</v>
      </c>
      <c r="T184" s="23">
        <v>13445438.099999998</v>
      </c>
      <c r="U184" s="24">
        <v>11020850.901639353</v>
      </c>
    </row>
    <row r="185" spans="2:22" x14ac:dyDescent="0.25">
      <c r="B185" s="15" t="s">
        <v>28</v>
      </c>
      <c r="C185" s="22">
        <v>239497</v>
      </c>
      <c r="D185" s="23">
        <v>31172016.890000019</v>
      </c>
      <c r="E185" s="23">
        <v>2388</v>
      </c>
      <c r="F185" s="23">
        <v>282516.97000000003</v>
      </c>
      <c r="G185" s="23">
        <v>12484</v>
      </c>
      <c r="H185" s="23">
        <v>2424420.330000001</v>
      </c>
      <c r="I185" s="23">
        <v>25654</v>
      </c>
      <c r="J185" s="23">
        <v>3471758.1000000029</v>
      </c>
      <c r="K185" s="23">
        <v>5540</v>
      </c>
      <c r="L185" s="23">
        <v>982972.2999999997</v>
      </c>
      <c r="M185" s="23">
        <v>39</v>
      </c>
      <c r="N185" s="23">
        <v>14950.979999999994</v>
      </c>
      <c r="O185" s="23">
        <v>37832</v>
      </c>
      <c r="P185" s="23">
        <v>14356164.989999993</v>
      </c>
      <c r="Q185" s="23">
        <v>0</v>
      </c>
      <c r="R185" s="23">
        <v>0</v>
      </c>
      <c r="S185" s="23">
        <v>323434</v>
      </c>
      <c r="T185" s="23">
        <v>52704800.560000025</v>
      </c>
      <c r="U185" s="24">
        <v>43200656.196721323</v>
      </c>
    </row>
    <row r="186" spans="2:22" x14ac:dyDescent="0.25">
      <c r="B186" s="15" t="s">
        <v>29</v>
      </c>
      <c r="C186" s="22">
        <v>28844</v>
      </c>
      <c r="D186" s="23">
        <v>3871649.4299999974</v>
      </c>
      <c r="E186" s="23">
        <v>419</v>
      </c>
      <c r="F186" s="23">
        <v>56125.169999999976</v>
      </c>
      <c r="G186" s="23">
        <v>1416</v>
      </c>
      <c r="H186" s="23">
        <v>276408.96000000002</v>
      </c>
      <c r="I186" s="23">
        <v>2365</v>
      </c>
      <c r="J186" s="23">
        <v>452626.0100000003</v>
      </c>
      <c r="K186" s="23">
        <v>1123</v>
      </c>
      <c r="L186" s="23">
        <v>219046.53000000012</v>
      </c>
      <c r="M186" s="23">
        <v>6</v>
      </c>
      <c r="N186" s="23">
        <v>2447.8200000000002</v>
      </c>
      <c r="O186" s="23">
        <v>13176</v>
      </c>
      <c r="P186" s="23">
        <v>5143141.5399999982</v>
      </c>
      <c r="Q186" s="23">
        <v>0</v>
      </c>
      <c r="R186" s="23">
        <v>0</v>
      </c>
      <c r="S186" s="23">
        <v>47349</v>
      </c>
      <c r="T186" s="23">
        <v>10021445.459999995</v>
      </c>
      <c r="U186" s="24">
        <v>8214299.557377045</v>
      </c>
    </row>
    <row r="187" spans="2:22" x14ac:dyDescent="0.25">
      <c r="B187" s="15" t="s">
        <v>30</v>
      </c>
      <c r="C187" s="22">
        <v>82007</v>
      </c>
      <c r="D187" s="23">
        <v>9856752.0300000012</v>
      </c>
      <c r="E187" s="23">
        <v>801</v>
      </c>
      <c r="F187" s="23">
        <v>82543.78999999995</v>
      </c>
      <c r="G187" s="23">
        <v>2885</v>
      </c>
      <c r="H187" s="23">
        <v>490049.9699999998</v>
      </c>
      <c r="I187" s="23">
        <v>3205</v>
      </c>
      <c r="J187" s="23">
        <v>582809.10000000009</v>
      </c>
      <c r="K187" s="23">
        <v>1204</v>
      </c>
      <c r="L187" s="23">
        <v>176671.74000000017</v>
      </c>
      <c r="M187" s="23">
        <v>63</v>
      </c>
      <c r="N187" s="23">
        <v>13175.269999999995</v>
      </c>
      <c r="O187" s="23">
        <v>25871</v>
      </c>
      <c r="P187" s="23">
        <v>9360820.959999999</v>
      </c>
      <c r="Q187" s="23">
        <v>1437</v>
      </c>
      <c r="R187" s="23">
        <v>573851.5499999997</v>
      </c>
      <c r="S187" s="23">
        <v>117473</v>
      </c>
      <c r="T187" s="23">
        <v>21136674.409999996</v>
      </c>
      <c r="U187" s="24">
        <v>17325142.95901639</v>
      </c>
    </row>
    <row r="188" spans="2:22" x14ac:dyDescent="0.25">
      <c r="B188" s="15" t="s">
        <v>31</v>
      </c>
      <c r="C188" s="22">
        <v>663239</v>
      </c>
      <c r="D188" s="23">
        <v>78159285.840000004</v>
      </c>
      <c r="E188" s="23">
        <v>2159</v>
      </c>
      <c r="F188" s="23">
        <v>276952.08999999997</v>
      </c>
      <c r="G188" s="23">
        <v>15470</v>
      </c>
      <c r="H188" s="23">
        <v>2972577.6500000013</v>
      </c>
      <c r="I188" s="23">
        <v>28691</v>
      </c>
      <c r="J188" s="23">
        <v>4172175.7299999986</v>
      </c>
      <c r="K188" s="23">
        <v>3474</v>
      </c>
      <c r="L188" s="23">
        <v>640030.19999999995</v>
      </c>
      <c r="M188" s="23">
        <v>68</v>
      </c>
      <c r="N188" s="23">
        <v>31853.130000000005</v>
      </c>
      <c r="O188" s="23">
        <v>1066</v>
      </c>
      <c r="P188" s="23">
        <v>389036.73999999982</v>
      </c>
      <c r="Q188" s="23">
        <v>0</v>
      </c>
      <c r="R188" s="23">
        <v>0</v>
      </c>
      <c r="S188" s="23">
        <v>714167</v>
      </c>
      <c r="T188" s="23">
        <v>86641911.380000025</v>
      </c>
      <c r="U188" s="24">
        <v>71017960.147540987</v>
      </c>
    </row>
    <row r="189" spans="2:22" x14ac:dyDescent="0.25">
      <c r="B189" s="15" t="s">
        <v>32</v>
      </c>
      <c r="C189" s="22">
        <v>34935</v>
      </c>
      <c r="D189" s="23">
        <v>4695687.2299999986</v>
      </c>
      <c r="E189" s="23">
        <v>369</v>
      </c>
      <c r="F189" s="23">
        <v>49441.719999999972</v>
      </c>
      <c r="G189" s="23">
        <v>1759</v>
      </c>
      <c r="H189" s="23">
        <v>343363.28000000014</v>
      </c>
      <c r="I189" s="23">
        <v>2605</v>
      </c>
      <c r="J189" s="23">
        <v>477933.36000000028</v>
      </c>
      <c r="K189" s="23">
        <v>819</v>
      </c>
      <c r="L189" s="23">
        <v>158439.32999999999</v>
      </c>
      <c r="M189" s="23">
        <v>2</v>
      </c>
      <c r="N189" s="23">
        <v>791.95</v>
      </c>
      <c r="O189" s="23">
        <v>15793</v>
      </c>
      <c r="P189" s="23">
        <v>6206049.0099999979</v>
      </c>
      <c r="Q189" s="23">
        <v>0</v>
      </c>
      <c r="R189" s="23">
        <v>0</v>
      </c>
      <c r="S189" s="23">
        <v>56282</v>
      </c>
      <c r="T189" s="23">
        <v>11931705.880000006</v>
      </c>
      <c r="U189" s="24">
        <v>9780086.7868852504</v>
      </c>
    </row>
    <row r="190" spans="2:22" x14ac:dyDescent="0.25">
      <c r="B190" s="15" t="s">
        <v>33</v>
      </c>
      <c r="C190" s="22">
        <v>38621</v>
      </c>
      <c r="D190" s="23">
        <v>5191840.7699999968</v>
      </c>
      <c r="E190" s="23">
        <v>359</v>
      </c>
      <c r="F190" s="23">
        <v>48097.119999999974</v>
      </c>
      <c r="G190" s="23">
        <v>2113</v>
      </c>
      <c r="H190" s="23">
        <v>414643.83000000025</v>
      </c>
      <c r="I190" s="23">
        <v>2039</v>
      </c>
      <c r="J190" s="23">
        <v>378500.68000000028</v>
      </c>
      <c r="K190" s="23">
        <v>838</v>
      </c>
      <c r="L190" s="23">
        <v>162659.5500000001</v>
      </c>
      <c r="M190" s="23">
        <v>5</v>
      </c>
      <c r="N190" s="23">
        <v>2015.8600000000001</v>
      </c>
      <c r="O190" s="23">
        <v>17214</v>
      </c>
      <c r="P190" s="23">
        <v>6767308.54</v>
      </c>
      <c r="Q190" s="23">
        <v>518</v>
      </c>
      <c r="R190" s="23">
        <v>347228.5400000001</v>
      </c>
      <c r="S190" s="23">
        <v>61707</v>
      </c>
      <c r="T190" s="23">
        <v>13312294.889999995</v>
      </c>
      <c r="U190" s="24">
        <v>10911717.122950822</v>
      </c>
    </row>
    <row r="191" spans="2:22" x14ac:dyDescent="0.25">
      <c r="B191" s="15" t="s">
        <v>0</v>
      </c>
      <c r="C191" s="22">
        <v>59835</v>
      </c>
      <c r="D191" s="23">
        <v>7969106.1199999927</v>
      </c>
      <c r="E191" s="23">
        <v>333</v>
      </c>
      <c r="F191" s="23">
        <v>44419.229999999967</v>
      </c>
      <c r="G191" s="23">
        <v>3272</v>
      </c>
      <c r="H191" s="23">
        <v>638707.81000000041</v>
      </c>
      <c r="I191" s="23">
        <v>1564</v>
      </c>
      <c r="J191" s="23">
        <v>291210.46000000014</v>
      </c>
      <c r="K191" s="23">
        <v>2291</v>
      </c>
      <c r="L191" s="23">
        <v>440854.41000000015</v>
      </c>
      <c r="M191" s="23">
        <v>21</v>
      </c>
      <c r="N191" s="23">
        <v>8255.4999999999982</v>
      </c>
      <c r="O191" s="23">
        <v>15572</v>
      </c>
      <c r="P191" s="23">
        <v>6109467.7800000049</v>
      </c>
      <c r="Q191" s="23">
        <v>0</v>
      </c>
      <c r="R191" s="23">
        <v>0</v>
      </c>
      <c r="S191" s="23">
        <v>82888</v>
      </c>
      <c r="T191" s="23">
        <v>15502021.310000008</v>
      </c>
      <c r="U191" s="24">
        <v>12706574.844262291</v>
      </c>
    </row>
    <row r="192" spans="2:22" x14ac:dyDescent="0.25">
      <c r="B192" s="15" t="s">
        <v>34</v>
      </c>
      <c r="C192" s="22">
        <v>64363</v>
      </c>
      <c r="D192" s="23">
        <v>8395642.6299999971</v>
      </c>
      <c r="E192" s="23">
        <v>752</v>
      </c>
      <c r="F192" s="23">
        <v>63663.820000000022</v>
      </c>
      <c r="G192" s="23">
        <v>4318</v>
      </c>
      <c r="H192" s="23">
        <v>833214.93000000063</v>
      </c>
      <c r="I192" s="23">
        <v>2622</v>
      </c>
      <c r="J192" s="23">
        <v>319164.69000000006</v>
      </c>
      <c r="K192" s="23">
        <v>1587</v>
      </c>
      <c r="L192" s="23">
        <v>292158.6399999999</v>
      </c>
      <c r="M192" s="23">
        <v>38</v>
      </c>
      <c r="N192" s="23">
        <v>15358.919999999996</v>
      </c>
      <c r="O192" s="23">
        <v>17290</v>
      </c>
      <c r="P192" s="23">
        <v>6491797.6400000025</v>
      </c>
      <c r="Q192" s="23">
        <v>0</v>
      </c>
      <c r="R192" s="23">
        <v>0</v>
      </c>
      <c r="S192" s="23">
        <v>90970</v>
      </c>
      <c r="T192" s="23">
        <v>16411001.270000005</v>
      </c>
      <c r="U192" s="24">
        <v>13451640.385245908</v>
      </c>
    </row>
    <row r="193" spans="2:22" x14ac:dyDescent="0.25">
      <c r="B193" s="15" t="s">
        <v>35</v>
      </c>
      <c r="C193" s="22">
        <v>311271</v>
      </c>
      <c r="D193" s="23">
        <v>40870751.550000057</v>
      </c>
      <c r="E193" s="23">
        <v>1377</v>
      </c>
      <c r="F193" s="23">
        <v>184273.43000000002</v>
      </c>
      <c r="G193" s="23">
        <v>10343</v>
      </c>
      <c r="H193" s="23">
        <v>2010169.51</v>
      </c>
      <c r="I193" s="23">
        <v>8869</v>
      </c>
      <c r="J193" s="23">
        <v>1620534.0400000005</v>
      </c>
      <c r="K193" s="23">
        <v>2557</v>
      </c>
      <c r="L193" s="23">
        <v>471651.23000000016</v>
      </c>
      <c r="M193" s="23">
        <v>21</v>
      </c>
      <c r="N193" s="23">
        <v>8567.3700000000026</v>
      </c>
      <c r="O193" s="23">
        <v>851</v>
      </c>
      <c r="P193" s="23">
        <v>320451.75000000012</v>
      </c>
      <c r="Q193" s="23">
        <v>0</v>
      </c>
      <c r="R193" s="23">
        <v>0</v>
      </c>
      <c r="S193" s="23">
        <v>335289</v>
      </c>
      <c r="T193" s="23">
        <v>45486398.880000032</v>
      </c>
      <c r="U193" s="24">
        <v>37283933.508196726</v>
      </c>
    </row>
    <row r="194" spans="2:22" x14ac:dyDescent="0.25">
      <c r="B194" s="25" t="s">
        <v>54</v>
      </c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2:22" x14ac:dyDescent="0.25">
      <c r="B195" s="25" t="s">
        <v>55</v>
      </c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2:22" x14ac:dyDescent="0.25">
      <c r="B196" s="25" t="s">
        <v>56</v>
      </c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2:22" x14ac:dyDescent="0.25">
      <c r="B197" s="25" t="s">
        <v>50</v>
      </c>
      <c r="C197" s="26">
        <f>SUM(C181:C196)</f>
        <v>1766537</v>
      </c>
      <c r="D197" s="26">
        <f t="shared" ref="D197:U197" si="55">SUM(D181:D196)</f>
        <v>222438049.06000006</v>
      </c>
      <c r="E197" s="26">
        <f t="shared" si="55"/>
        <v>12688</v>
      </c>
      <c r="F197" s="26">
        <f t="shared" si="55"/>
        <v>1446443.7299999995</v>
      </c>
      <c r="G197" s="26">
        <f t="shared" si="55"/>
        <v>65283</v>
      </c>
      <c r="H197" s="26">
        <f t="shared" si="55"/>
        <v>12547852.140000002</v>
      </c>
      <c r="I197" s="26">
        <f t="shared" si="55"/>
        <v>94686</v>
      </c>
      <c r="J197" s="26">
        <f t="shared" si="55"/>
        <v>14957216.460000005</v>
      </c>
      <c r="K197" s="26">
        <f t="shared" si="55"/>
        <v>24977</v>
      </c>
      <c r="L197" s="26">
        <f t="shared" si="55"/>
        <v>4556304.7200000016</v>
      </c>
      <c r="M197" s="26">
        <f t="shared" si="55"/>
        <v>420</v>
      </c>
      <c r="N197" s="26">
        <f t="shared" si="55"/>
        <v>147405.49999999997</v>
      </c>
      <c r="O197" s="26">
        <f t="shared" si="55"/>
        <v>203925</v>
      </c>
      <c r="P197" s="26">
        <f t="shared" si="55"/>
        <v>76921724.400000006</v>
      </c>
      <c r="Q197" s="26">
        <f t="shared" si="55"/>
        <v>4597</v>
      </c>
      <c r="R197" s="26">
        <f t="shared" si="55"/>
        <v>2285815.9099999992</v>
      </c>
      <c r="S197" s="26">
        <f t="shared" si="55"/>
        <v>2173113</v>
      </c>
      <c r="T197" s="26">
        <f t="shared" si="55"/>
        <v>335300811.92000008</v>
      </c>
      <c r="U197" s="26">
        <f t="shared" si="55"/>
        <v>274836731.08196729</v>
      </c>
      <c r="V197" s="11"/>
    </row>
    <row r="198" spans="2:22" x14ac:dyDescent="0.25">
      <c r="B198" s="15" t="s">
        <v>24</v>
      </c>
      <c r="C198" s="27">
        <v>32790</v>
      </c>
      <c r="D198" s="28">
        <v>4400402.8199999984</v>
      </c>
      <c r="E198" s="28">
        <v>232</v>
      </c>
      <c r="F198" s="28">
        <v>31004.879999999983</v>
      </c>
      <c r="G198" s="28">
        <v>1701</v>
      </c>
      <c r="H198" s="28">
        <v>331573.19000000006</v>
      </c>
      <c r="I198" s="28">
        <v>1930</v>
      </c>
      <c r="J198" s="28">
        <v>366494.93000000005</v>
      </c>
      <c r="K198" s="28">
        <v>735</v>
      </c>
      <c r="L198" s="28">
        <v>142006.46000000014</v>
      </c>
      <c r="M198" s="28">
        <v>36</v>
      </c>
      <c r="N198" s="28">
        <v>13871.259999999995</v>
      </c>
      <c r="O198" s="28">
        <v>11730</v>
      </c>
      <c r="P198" s="28">
        <v>4575283.43</v>
      </c>
      <c r="Q198" s="28">
        <v>0</v>
      </c>
      <c r="R198" s="28">
        <v>0</v>
      </c>
      <c r="S198" s="28">
        <v>49154</v>
      </c>
      <c r="T198" s="28">
        <v>9860636.9699999951</v>
      </c>
      <c r="U198" s="29">
        <v>8082489.3196721273</v>
      </c>
    </row>
    <row r="199" spans="2:22" x14ac:dyDescent="0.25">
      <c r="B199" s="15" t="s">
        <v>25</v>
      </c>
      <c r="C199" s="22">
        <v>41864</v>
      </c>
      <c r="D199" s="23">
        <v>5280041.349999995</v>
      </c>
      <c r="E199" s="23">
        <v>1913</v>
      </c>
      <c r="F199" s="23">
        <v>123642.88999999998</v>
      </c>
      <c r="G199" s="23">
        <v>1896</v>
      </c>
      <c r="H199" s="23">
        <v>354695.82999999996</v>
      </c>
      <c r="I199" s="23">
        <v>3291</v>
      </c>
      <c r="J199" s="23">
        <v>580252.42999999993</v>
      </c>
      <c r="K199" s="23">
        <v>1068</v>
      </c>
      <c r="L199" s="23">
        <v>202553.88000000006</v>
      </c>
      <c r="M199" s="23">
        <v>4</v>
      </c>
      <c r="N199" s="23">
        <v>1607.89</v>
      </c>
      <c r="O199" s="23">
        <v>20805</v>
      </c>
      <c r="P199" s="23">
        <v>7203549.120000001</v>
      </c>
      <c r="Q199" s="23">
        <v>3345</v>
      </c>
      <c r="R199" s="23">
        <v>1759152.8699999999</v>
      </c>
      <c r="S199" s="23">
        <v>74186</v>
      </c>
      <c r="T199" s="23">
        <v>15505496.260000011</v>
      </c>
      <c r="U199" s="24">
        <v>12709423.16393443</v>
      </c>
    </row>
    <row r="200" spans="2:22" x14ac:dyDescent="0.25">
      <c r="B200" s="15" t="s">
        <v>26</v>
      </c>
      <c r="C200" s="22">
        <v>131342</v>
      </c>
      <c r="D200" s="23">
        <v>17461759.960000008</v>
      </c>
      <c r="E200" s="23">
        <v>835</v>
      </c>
      <c r="F200" s="23">
        <v>106922.85000000002</v>
      </c>
      <c r="G200" s="23">
        <v>4973</v>
      </c>
      <c r="H200" s="23">
        <v>934453.13000000024</v>
      </c>
      <c r="I200" s="23">
        <v>7716</v>
      </c>
      <c r="J200" s="23">
        <v>1450211.7199999986</v>
      </c>
      <c r="K200" s="23">
        <v>2355</v>
      </c>
      <c r="L200" s="23">
        <v>403240.76</v>
      </c>
      <c r="M200" s="23">
        <v>87</v>
      </c>
      <c r="N200" s="23">
        <v>20158.809999999998</v>
      </c>
      <c r="O200" s="23">
        <v>13591</v>
      </c>
      <c r="P200" s="23">
        <v>5023755.5200000014</v>
      </c>
      <c r="Q200" s="23">
        <v>0</v>
      </c>
      <c r="R200" s="23">
        <v>0</v>
      </c>
      <c r="S200" s="23">
        <v>160899</v>
      </c>
      <c r="T200" s="23">
        <v>25400502.750000007</v>
      </c>
      <c r="U200" s="24">
        <v>20820084.221311484</v>
      </c>
    </row>
    <row r="201" spans="2:22" x14ac:dyDescent="0.25">
      <c r="B201" s="15" t="s">
        <v>27</v>
      </c>
      <c r="C201" s="22">
        <v>98023</v>
      </c>
      <c r="D201" s="23">
        <v>13180568.089999996</v>
      </c>
      <c r="E201" s="23">
        <v>244</v>
      </c>
      <c r="F201" s="23">
        <v>32723.059999999979</v>
      </c>
      <c r="G201" s="23">
        <v>2627</v>
      </c>
      <c r="H201" s="23">
        <v>515373.97000000015</v>
      </c>
      <c r="I201" s="23">
        <v>2927</v>
      </c>
      <c r="J201" s="23">
        <v>535788.71000000008</v>
      </c>
      <c r="K201" s="23">
        <v>1312</v>
      </c>
      <c r="L201" s="23">
        <v>255544.39000000004</v>
      </c>
      <c r="M201" s="23">
        <v>9</v>
      </c>
      <c r="N201" s="23">
        <v>3671.7300000000005</v>
      </c>
      <c r="O201" s="23">
        <v>8612</v>
      </c>
      <c r="P201" s="23">
        <v>3395807.9999999972</v>
      </c>
      <c r="Q201" s="23">
        <v>0</v>
      </c>
      <c r="R201" s="23">
        <v>0</v>
      </c>
      <c r="S201" s="23">
        <v>113754</v>
      </c>
      <c r="T201" s="23">
        <v>17919477.950000007</v>
      </c>
      <c r="U201" s="24">
        <v>14688096.680327861</v>
      </c>
    </row>
    <row r="202" spans="2:22" x14ac:dyDescent="0.25">
      <c r="B202" s="15" t="s">
        <v>28</v>
      </c>
      <c r="C202" s="22">
        <v>257460</v>
      </c>
      <c r="D202" s="23">
        <v>33683615.890000008</v>
      </c>
      <c r="E202" s="23">
        <v>2079</v>
      </c>
      <c r="F202" s="23">
        <v>244987.91000000003</v>
      </c>
      <c r="G202" s="23">
        <v>11365</v>
      </c>
      <c r="H202" s="23">
        <v>2205217.2100000014</v>
      </c>
      <c r="I202" s="23">
        <v>22716</v>
      </c>
      <c r="J202" s="23">
        <v>2905862.9500000039</v>
      </c>
      <c r="K202" s="23">
        <v>4934</v>
      </c>
      <c r="L202" s="23">
        <v>880942.38000000047</v>
      </c>
      <c r="M202" s="23">
        <v>38</v>
      </c>
      <c r="N202" s="23">
        <v>14903.000000000002</v>
      </c>
      <c r="O202" s="23">
        <v>34306</v>
      </c>
      <c r="P202" s="23">
        <v>12996929.230000004</v>
      </c>
      <c r="Q202" s="23">
        <v>0</v>
      </c>
      <c r="R202" s="23">
        <v>0</v>
      </c>
      <c r="S202" s="23">
        <v>332898</v>
      </c>
      <c r="T202" s="23">
        <v>52932458.570000052</v>
      </c>
      <c r="U202" s="24">
        <v>43387261.122950867</v>
      </c>
    </row>
    <row r="203" spans="2:22" x14ac:dyDescent="0.25">
      <c r="B203" s="15" t="s">
        <v>29</v>
      </c>
      <c r="C203" s="22">
        <v>36656</v>
      </c>
      <c r="D203" s="23">
        <v>4921527.1399999987</v>
      </c>
      <c r="E203" s="23">
        <v>362</v>
      </c>
      <c r="F203" s="23">
        <v>48437.830000000009</v>
      </c>
      <c r="G203" s="23">
        <v>1445</v>
      </c>
      <c r="H203" s="23">
        <v>282615.63000000006</v>
      </c>
      <c r="I203" s="23">
        <v>2328</v>
      </c>
      <c r="J203" s="23">
        <v>445169.98000000027</v>
      </c>
      <c r="K203" s="23">
        <v>918</v>
      </c>
      <c r="L203" s="23">
        <v>177446.33999999988</v>
      </c>
      <c r="M203" s="23">
        <v>3</v>
      </c>
      <c r="N203" s="23">
        <v>1223.9100000000001</v>
      </c>
      <c r="O203" s="23">
        <v>11748</v>
      </c>
      <c r="P203" s="23">
        <v>4586445.589999998</v>
      </c>
      <c r="Q203" s="23">
        <v>0</v>
      </c>
      <c r="R203" s="23">
        <v>0</v>
      </c>
      <c r="S203" s="23">
        <v>53460</v>
      </c>
      <c r="T203" s="23">
        <v>10462866.42</v>
      </c>
      <c r="U203" s="24">
        <v>8576120.0163934305</v>
      </c>
    </row>
    <row r="204" spans="2:22" x14ac:dyDescent="0.25">
      <c r="B204" s="15" t="s">
        <v>30</v>
      </c>
      <c r="C204" s="22">
        <v>92204</v>
      </c>
      <c r="D204" s="23">
        <v>11187386.539999995</v>
      </c>
      <c r="E204" s="23">
        <v>619</v>
      </c>
      <c r="F204" s="23">
        <v>60618.789999999964</v>
      </c>
      <c r="G204" s="23">
        <v>2680</v>
      </c>
      <c r="H204" s="23">
        <v>465824.09999999974</v>
      </c>
      <c r="I204" s="23">
        <v>2916</v>
      </c>
      <c r="J204" s="23">
        <v>531194.09</v>
      </c>
      <c r="K204" s="23">
        <v>907</v>
      </c>
      <c r="L204" s="23">
        <v>138456.98000000007</v>
      </c>
      <c r="M204" s="23">
        <v>68</v>
      </c>
      <c r="N204" s="23">
        <v>15023.109999999995</v>
      </c>
      <c r="O204" s="23">
        <v>20179</v>
      </c>
      <c r="P204" s="23">
        <v>7152234.8800000027</v>
      </c>
      <c r="Q204" s="23">
        <v>1081</v>
      </c>
      <c r="R204" s="23">
        <v>449836.53</v>
      </c>
      <c r="S204" s="23">
        <v>120654</v>
      </c>
      <c r="T204" s="23">
        <v>20000575.020000003</v>
      </c>
      <c r="U204" s="24">
        <v>16393913.950819666</v>
      </c>
    </row>
    <row r="205" spans="2:22" x14ac:dyDescent="0.25">
      <c r="B205" s="15" t="s">
        <v>31</v>
      </c>
      <c r="C205" s="22">
        <v>832418</v>
      </c>
      <c r="D205" s="23">
        <v>100855973.35000008</v>
      </c>
      <c r="E205" s="23">
        <v>2302</v>
      </c>
      <c r="F205" s="23">
        <v>294249.90000000014</v>
      </c>
      <c r="G205" s="23">
        <v>17468</v>
      </c>
      <c r="H205" s="23">
        <v>3380259.8600000008</v>
      </c>
      <c r="I205" s="23">
        <v>29748</v>
      </c>
      <c r="J205" s="23">
        <v>4331853.5200000033</v>
      </c>
      <c r="K205" s="23">
        <v>3641</v>
      </c>
      <c r="L205" s="23">
        <v>669143.48999999964</v>
      </c>
      <c r="M205" s="23">
        <v>98</v>
      </c>
      <c r="N205" s="23">
        <v>46571.199999999997</v>
      </c>
      <c r="O205" s="23">
        <v>1146</v>
      </c>
      <c r="P205" s="23">
        <v>419081.61999999994</v>
      </c>
      <c r="Q205" s="23">
        <v>0</v>
      </c>
      <c r="R205" s="23">
        <v>0</v>
      </c>
      <c r="S205" s="23">
        <v>886821</v>
      </c>
      <c r="T205" s="23">
        <v>109997132.93999997</v>
      </c>
      <c r="U205" s="24">
        <v>90161584.377049223</v>
      </c>
    </row>
    <row r="206" spans="2:22" x14ac:dyDescent="0.25">
      <c r="B206" s="15" t="s">
        <v>32</v>
      </c>
      <c r="C206" s="22">
        <v>41314</v>
      </c>
      <c r="D206" s="23">
        <v>5553360.9899999984</v>
      </c>
      <c r="E206" s="23">
        <v>261</v>
      </c>
      <c r="F206" s="23">
        <v>34935.859999999979</v>
      </c>
      <c r="G206" s="23">
        <v>1907</v>
      </c>
      <c r="H206" s="23">
        <v>371761.89</v>
      </c>
      <c r="I206" s="23">
        <v>2513</v>
      </c>
      <c r="J206" s="23">
        <v>455752.19999999995</v>
      </c>
      <c r="K206" s="23">
        <v>797</v>
      </c>
      <c r="L206" s="23">
        <v>154113.63000000009</v>
      </c>
      <c r="M206" s="23">
        <v>5</v>
      </c>
      <c r="N206" s="23">
        <v>1991.8700000000001</v>
      </c>
      <c r="O206" s="23">
        <v>13410</v>
      </c>
      <c r="P206" s="23">
        <v>5276925.8800000036</v>
      </c>
      <c r="Q206" s="23">
        <v>0</v>
      </c>
      <c r="R206" s="23">
        <v>0</v>
      </c>
      <c r="S206" s="23">
        <v>60207</v>
      </c>
      <c r="T206" s="23">
        <v>11848842.32000001</v>
      </c>
      <c r="U206" s="24">
        <v>9712165.8360655643</v>
      </c>
    </row>
    <row r="207" spans="2:22" x14ac:dyDescent="0.25">
      <c r="B207" s="15" t="s">
        <v>33</v>
      </c>
      <c r="C207" s="22">
        <v>42162</v>
      </c>
      <c r="D207" s="23">
        <v>5667874.2500000028</v>
      </c>
      <c r="E207" s="23">
        <v>234</v>
      </c>
      <c r="F207" s="23">
        <v>31432.609999999986</v>
      </c>
      <c r="G207" s="23">
        <v>1973</v>
      </c>
      <c r="H207" s="23">
        <v>387079.2300000001</v>
      </c>
      <c r="I207" s="23">
        <v>1820</v>
      </c>
      <c r="J207" s="23">
        <v>333574.19</v>
      </c>
      <c r="K207" s="23">
        <v>825</v>
      </c>
      <c r="L207" s="23">
        <v>159744.33000000007</v>
      </c>
      <c r="M207" s="23">
        <v>3</v>
      </c>
      <c r="N207" s="23">
        <v>1223.9100000000001</v>
      </c>
      <c r="O207" s="23">
        <v>12766</v>
      </c>
      <c r="P207" s="23">
        <v>5031472.9000000004</v>
      </c>
      <c r="Q207" s="23">
        <v>768</v>
      </c>
      <c r="R207" s="23">
        <v>513935.1999999999</v>
      </c>
      <c r="S207" s="23">
        <v>60551</v>
      </c>
      <c r="T207" s="23">
        <v>12126336.619999999</v>
      </c>
      <c r="U207" s="24">
        <v>9939620.1803278681</v>
      </c>
    </row>
    <row r="208" spans="2:22" x14ac:dyDescent="0.25">
      <c r="B208" s="15" t="s">
        <v>0</v>
      </c>
      <c r="C208" s="22">
        <v>98566</v>
      </c>
      <c r="D208" s="23">
        <v>13170539.309999991</v>
      </c>
      <c r="E208" s="23">
        <v>283</v>
      </c>
      <c r="F208" s="23">
        <v>37839.219999999972</v>
      </c>
      <c r="G208" s="23">
        <v>3813</v>
      </c>
      <c r="H208" s="23">
        <v>744017.20000000007</v>
      </c>
      <c r="I208" s="23">
        <v>1475</v>
      </c>
      <c r="J208" s="23">
        <v>272461.73000000004</v>
      </c>
      <c r="K208" s="23">
        <v>2120</v>
      </c>
      <c r="L208" s="23">
        <v>408252.14000000007</v>
      </c>
      <c r="M208" s="23">
        <v>14</v>
      </c>
      <c r="N208" s="23">
        <v>5639.6100000000024</v>
      </c>
      <c r="O208" s="23">
        <v>16319</v>
      </c>
      <c r="P208" s="23">
        <v>6392178.4499999993</v>
      </c>
      <c r="Q208" s="23">
        <v>0</v>
      </c>
      <c r="R208" s="23">
        <v>0</v>
      </c>
      <c r="S208" s="23">
        <v>122590</v>
      </c>
      <c r="T208" s="23">
        <v>21030927.66</v>
      </c>
      <c r="U208" s="24">
        <v>17238465.295081981</v>
      </c>
    </row>
    <row r="209" spans="2:21" x14ac:dyDescent="0.25">
      <c r="B209" s="15" t="s">
        <v>34</v>
      </c>
      <c r="C209" s="22">
        <v>83718</v>
      </c>
      <c r="D209" s="23">
        <v>10978263.360000001</v>
      </c>
      <c r="E209" s="23">
        <v>811</v>
      </c>
      <c r="F209" s="23">
        <v>60354.09</v>
      </c>
      <c r="G209" s="23">
        <v>4011</v>
      </c>
      <c r="H209" s="23">
        <v>773940.05</v>
      </c>
      <c r="I209" s="23">
        <v>2230</v>
      </c>
      <c r="J209" s="23">
        <v>272679.34000000008</v>
      </c>
      <c r="K209" s="23">
        <v>1561</v>
      </c>
      <c r="L209" s="23">
        <v>281638.05</v>
      </c>
      <c r="M209" s="23">
        <v>19</v>
      </c>
      <c r="N209" s="23">
        <v>7511.5300000000007</v>
      </c>
      <c r="O209" s="23">
        <v>16595</v>
      </c>
      <c r="P209" s="23">
        <v>6218328.9399999985</v>
      </c>
      <c r="Q209" s="23">
        <v>0</v>
      </c>
      <c r="R209" s="23">
        <v>0</v>
      </c>
      <c r="S209" s="23">
        <v>108945</v>
      </c>
      <c r="T209" s="23">
        <v>18592715.360000007</v>
      </c>
      <c r="U209" s="24">
        <v>15239930.622950817</v>
      </c>
    </row>
    <row r="210" spans="2:21" x14ac:dyDescent="0.25">
      <c r="B210" s="15" t="s">
        <v>35</v>
      </c>
      <c r="C210" s="22">
        <v>432431</v>
      </c>
      <c r="D210" s="23">
        <v>57151436.540000029</v>
      </c>
      <c r="E210" s="23">
        <v>1505</v>
      </c>
      <c r="F210" s="23">
        <v>201864.01000000007</v>
      </c>
      <c r="G210" s="23">
        <v>12386</v>
      </c>
      <c r="H210" s="23">
        <v>2400993.3300000005</v>
      </c>
      <c r="I210" s="23">
        <v>10218</v>
      </c>
      <c r="J210" s="23">
        <v>1857194.5099999995</v>
      </c>
      <c r="K210" s="23">
        <v>2638</v>
      </c>
      <c r="L210" s="23">
        <v>492877.02</v>
      </c>
      <c r="M210" s="23">
        <v>30</v>
      </c>
      <c r="N210" s="23">
        <v>12239.099999999999</v>
      </c>
      <c r="O210" s="23">
        <v>854</v>
      </c>
      <c r="P210" s="23">
        <v>326139.01</v>
      </c>
      <c r="Q210" s="23">
        <v>1</v>
      </c>
      <c r="R210" s="23">
        <v>682.73</v>
      </c>
      <c r="S210" s="23">
        <v>460063</v>
      </c>
      <c r="T210" s="23">
        <v>62443426.250000097</v>
      </c>
      <c r="U210" s="24">
        <v>51183136.270491786</v>
      </c>
    </row>
    <row r="211" spans="2:21" x14ac:dyDescent="0.25">
      <c r="B211" s="25" t="s">
        <v>54</v>
      </c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2:21" x14ac:dyDescent="0.25">
      <c r="B212" s="25" t="s">
        <v>55</v>
      </c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2:21" x14ac:dyDescent="0.25">
      <c r="B213" s="25" t="s">
        <v>56</v>
      </c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2:21" x14ac:dyDescent="0.25">
      <c r="B214" s="25" t="s">
        <v>42</v>
      </c>
      <c r="C214" s="26">
        <f>SUM(C198:C213)</f>
        <v>2220948</v>
      </c>
      <c r="D214" s="26">
        <f t="shared" ref="D214:U214" si="56">SUM(D198:D213)</f>
        <v>283492749.59000015</v>
      </c>
      <c r="E214" s="26">
        <f t="shared" si="56"/>
        <v>11680</v>
      </c>
      <c r="F214" s="26">
        <f t="shared" si="56"/>
        <v>1309013.9000000001</v>
      </c>
      <c r="G214" s="26">
        <f t="shared" si="56"/>
        <v>68245</v>
      </c>
      <c r="H214" s="26">
        <f t="shared" si="56"/>
        <v>13147804.620000003</v>
      </c>
      <c r="I214" s="26">
        <f t="shared" si="56"/>
        <v>91828</v>
      </c>
      <c r="J214" s="26">
        <f t="shared" si="56"/>
        <v>14338490.300000004</v>
      </c>
      <c r="K214" s="26">
        <f t="shared" si="56"/>
        <v>23811</v>
      </c>
      <c r="L214" s="26">
        <f t="shared" si="56"/>
        <v>4365959.8499999996</v>
      </c>
      <c r="M214" s="26">
        <f t="shared" si="56"/>
        <v>414</v>
      </c>
      <c r="N214" s="26">
        <f t="shared" si="56"/>
        <v>145636.93</v>
      </c>
      <c r="O214" s="26">
        <f t="shared" si="56"/>
        <v>182061</v>
      </c>
      <c r="P214" s="26">
        <f t="shared" si="56"/>
        <v>68598132.570000008</v>
      </c>
      <c r="Q214" s="26">
        <f t="shared" si="56"/>
        <v>5195</v>
      </c>
      <c r="R214" s="26">
        <f t="shared" si="56"/>
        <v>2723607.3299999996</v>
      </c>
      <c r="S214" s="26">
        <f t="shared" si="56"/>
        <v>2604182</v>
      </c>
      <c r="T214" s="26">
        <f t="shared" si="56"/>
        <v>388121395.09000021</v>
      </c>
      <c r="U214" s="26">
        <f t="shared" si="56"/>
        <v>318132291.0573771</v>
      </c>
    </row>
    <row r="215" spans="2:21" x14ac:dyDescent="0.25">
      <c r="B215" s="13" t="s">
        <v>41</v>
      </c>
      <c r="C215" s="14">
        <f t="shared" ref="C215:U215" si="57">+C27+C44+C61+C78+C95+C112+C129+C146+C163+C180+C197+C214</f>
        <v>23624172</v>
      </c>
      <c r="D215" s="14">
        <f t="shared" si="57"/>
        <v>2911544547.730001</v>
      </c>
      <c r="E215" s="14">
        <f t="shared" si="57"/>
        <v>136193</v>
      </c>
      <c r="F215" s="14">
        <f t="shared" si="57"/>
        <v>14429299.35</v>
      </c>
      <c r="G215" s="14">
        <f t="shared" si="57"/>
        <v>723714</v>
      </c>
      <c r="H215" s="14">
        <f t="shared" si="57"/>
        <v>136285631.14000002</v>
      </c>
      <c r="I215" s="14">
        <f t="shared" si="57"/>
        <v>1075941</v>
      </c>
      <c r="J215" s="14">
        <f t="shared" si="57"/>
        <v>162139826.46000001</v>
      </c>
      <c r="K215" s="14">
        <f t="shared" si="57"/>
        <v>277825</v>
      </c>
      <c r="L215" s="14">
        <f t="shared" si="57"/>
        <v>49931530.620000005</v>
      </c>
      <c r="M215" s="14">
        <f t="shared" si="57"/>
        <v>33616</v>
      </c>
      <c r="N215" s="14">
        <f t="shared" si="57"/>
        <v>9303621.6000000015</v>
      </c>
      <c r="O215" s="14">
        <f t="shared" si="57"/>
        <v>2266083</v>
      </c>
      <c r="P215" s="14">
        <f t="shared" si="57"/>
        <v>829908348.59000003</v>
      </c>
      <c r="Q215" s="14">
        <f t="shared" si="57"/>
        <v>31259</v>
      </c>
      <c r="R215" s="14">
        <f t="shared" si="57"/>
        <v>14232315.639999999</v>
      </c>
      <c r="S215" s="14">
        <f t="shared" si="57"/>
        <v>28171138</v>
      </c>
      <c r="T215" s="14">
        <f t="shared" si="57"/>
        <v>4511915872.9000006</v>
      </c>
      <c r="U215" s="14">
        <f t="shared" si="57"/>
        <v>3698291699.098361</v>
      </c>
    </row>
  </sheetData>
  <pageMargins left="0.31496062992125984" right="0.31496062992125984" top="0.74803149606299213" bottom="0.74803149606299213" header="0.31496062992125984" footer="0.31496062992125984"/>
  <pageSetup paperSize="9" scale="49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2023 </vt:lpstr>
      <vt:lpstr>Detalle por mes</vt:lpstr>
      <vt:lpstr>'2023 '!Área_de_impresión</vt:lpstr>
      <vt:lpstr>'Detalle por mes'!Área_de_impresión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Rodriguez</dc:creator>
  <cp:lastModifiedBy>Maiko Fernandez</cp:lastModifiedBy>
  <cp:lastPrinted>2017-06-22T19:26:54Z</cp:lastPrinted>
  <dcterms:created xsi:type="dcterms:W3CDTF">2017-06-21T20:38:05Z</dcterms:created>
  <dcterms:modified xsi:type="dcterms:W3CDTF">2025-02-25T13:13:40Z</dcterms:modified>
</cp:coreProperties>
</file>