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3E698F16-3A06-4A19-9AA6-38B34525B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por mes" sheetId="1" r:id="rId1"/>
  </sheets>
  <definedNames>
    <definedName name="_xlnm.Print_Area" localSheetId="0">'Detalle por mes'!$A$3:$U$8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4" i="1" l="1"/>
  <c r="X160" i="1"/>
  <c r="X130" i="1"/>
  <c r="U99" i="1" l="1"/>
  <c r="W25" i="1"/>
  <c r="V40" i="1" l="1"/>
  <c r="W70" i="1"/>
  <c r="V55" i="1" l="1"/>
  <c r="D190" i="1" l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C190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X175" i="1" s="1"/>
  <c r="C175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C160" i="1"/>
  <c r="U159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U144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U129" i="1"/>
  <c r="Q25" i="1"/>
  <c r="R25" i="1"/>
  <c r="Q40" i="1"/>
  <c r="R40" i="1"/>
  <c r="Q55" i="1"/>
  <c r="R55" i="1"/>
  <c r="Q70" i="1"/>
  <c r="R70" i="1"/>
  <c r="Q85" i="1"/>
  <c r="R85" i="1"/>
  <c r="Q115" i="1"/>
  <c r="R115" i="1"/>
  <c r="Q100" i="1"/>
  <c r="R100" i="1"/>
  <c r="U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S115" i="1"/>
  <c r="T115" i="1"/>
  <c r="C115" i="1"/>
  <c r="T100" i="1"/>
  <c r="S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S85" i="1"/>
  <c r="T85" i="1"/>
  <c r="C85" i="1"/>
  <c r="U84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S70" i="1"/>
  <c r="T70" i="1"/>
  <c r="C70" i="1"/>
  <c r="U69" i="1"/>
  <c r="U54" i="1"/>
  <c r="U2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S55" i="1"/>
  <c r="T55" i="1"/>
  <c r="C55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S40" i="1"/>
  <c r="T40" i="1"/>
  <c r="C40" i="1"/>
  <c r="U39" i="1"/>
  <c r="U160" i="1" l="1"/>
  <c r="R191" i="1"/>
  <c r="U145" i="1"/>
  <c r="X145" i="1" s="1"/>
  <c r="Q191" i="1"/>
  <c r="U130" i="1"/>
  <c r="U115" i="1"/>
  <c r="X115" i="1" s="1"/>
  <c r="U85" i="1"/>
  <c r="X85" i="1" s="1"/>
  <c r="U100" i="1"/>
  <c r="X100" i="1" s="1"/>
  <c r="U70" i="1"/>
  <c r="X70" i="1" s="1"/>
  <c r="U55" i="1"/>
  <c r="X55" i="1" s="1"/>
  <c r="U40" i="1"/>
  <c r="X40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S25" i="1"/>
  <c r="T25" i="1"/>
  <c r="U25" i="1"/>
  <c r="X25" i="1" s="1"/>
  <c r="C25" i="1"/>
  <c r="P191" i="1" l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S191" i="1"/>
  <c r="T191" i="1" l="1"/>
  <c r="U1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tc={B11BD14F-BC21-499C-B478-A7CDF69BD444}</author>
    <author>tc={5B490A5F-608B-4DFF-81F2-15E7498BFA29}</author>
  </authors>
  <commentList>
    <comment ref="W25" authorId="0" shapeId="0" xr:uid="{B11BD14F-BC21-499C-B478-A7CDF69BD4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  <comment ref="W40" authorId="1" shapeId="0" xr:uid="{5B490A5F-608B-4DFF-81F2-15E7498BFA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</commentList>
</comments>
</file>

<file path=xl/sharedStrings.xml><?xml version="1.0" encoding="utf-8"?>
<sst xmlns="http://schemas.openxmlformats.org/spreadsheetml/2006/main" count="210" uniqueCount="56">
  <si>
    <t>Ruta 9</t>
  </si>
  <si>
    <t>CANT_CAT_1</t>
  </si>
  <si>
    <t>MONTO_CAT1</t>
  </si>
  <si>
    <t>CANT_CAT_2</t>
  </si>
  <si>
    <t>MONTO_CAT2</t>
  </si>
  <si>
    <t>CANT_CAT_3</t>
  </si>
  <si>
    <t>MONTO_CAT3</t>
  </si>
  <si>
    <t>CANT_CAT_4</t>
  </si>
  <si>
    <t>MONTO_CAT4</t>
  </si>
  <si>
    <t>CANT_CAT_5</t>
  </si>
  <si>
    <t>MONTO_CAT5</t>
  </si>
  <si>
    <t>CANT_CAT_6</t>
  </si>
  <si>
    <t>MONTO_CAT6</t>
  </si>
  <si>
    <t>CANT_CAT_7</t>
  </si>
  <si>
    <t>MONTO_CAT7</t>
  </si>
  <si>
    <t>CANT_TOTAL</t>
  </si>
  <si>
    <t>MONTO_TOTAL</t>
  </si>
  <si>
    <t>RECAUDACION SIN IVA</t>
  </si>
  <si>
    <t>Consideraciones</t>
  </si>
  <si>
    <t>El monto de recaudación por categoría incluye IVA</t>
  </si>
  <si>
    <t>Monto expresado en pesos uruguayos</t>
  </si>
  <si>
    <t>Cebollati</t>
  </si>
  <si>
    <t>Centenario</t>
  </si>
  <si>
    <t>Cufre</t>
  </si>
  <si>
    <t>Garzon</t>
  </si>
  <si>
    <t>La Barra</t>
  </si>
  <si>
    <t>Manuel Diaz</t>
  </si>
  <si>
    <t>Mercedes</t>
  </si>
  <si>
    <t>Pando</t>
  </si>
  <si>
    <t>Paso del Puerto</t>
  </si>
  <si>
    <t>Queguay</t>
  </si>
  <si>
    <t>Santa Lucia</t>
  </si>
  <si>
    <t>Solis</t>
  </si>
  <si>
    <t>ESTACION DE PEAJE</t>
  </si>
  <si>
    <t>En la última columna se incluye el cálculo de la recaudación total sin IVA</t>
  </si>
  <si>
    <t>INFORME DE RECAUDACIÓN</t>
  </si>
  <si>
    <t>Cuotas de Abono</t>
  </si>
  <si>
    <t>Suma de Cantidad Cat. 8</t>
  </si>
  <si>
    <t>Suma de Monto Cat. 8</t>
  </si>
  <si>
    <t>AÑO 2025 - Detalle por mes</t>
  </si>
  <si>
    <t>Total Enero 2025</t>
  </si>
  <si>
    <t>Total Febrero 2025</t>
  </si>
  <si>
    <t>Total Marzo 2025</t>
  </si>
  <si>
    <t>Total Abril 2025</t>
  </si>
  <si>
    <t>Total Mayo 2025</t>
  </si>
  <si>
    <t>Total Junio 2025</t>
  </si>
  <si>
    <t>Total Julio 2025</t>
  </si>
  <si>
    <t>Total Agosto 2025</t>
  </si>
  <si>
    <t>Total Setiembre 2025</t>
  </si>
  <si>
    <t>Total Octubre 2025</t>
  </si>
  <si>
    <t>Total Noviembre 2025</t>
  </si>
  <si>
    <t>Total Diciembre 2025</t>
  </si>
  <si>
    <t>Facturación SUCIVE SIN IVA</t>
  </si>
  <si>
    <t>Cobranza SUCIVE SIN IVA</t>
  </si>
  <si>
    <t>TOTAL RECAUDADO</t>
  </si>
  <si>
    <t>Total Ene 2025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</si>
</sst>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0" applyNumberFormat="0" applyAlignment="0" applyProtection="0"/>
    <xf numFmtId="0" fontId="14" fillId="11" borderId="11" applyNumberFormat="0" applyAlignment="0" applyProtection="0"/>
    <xf numFmtId="0" fontId="15" fillId="11" borderId="10" applyNumberFormat="0" applyAlignment="0" applyProtection="0"/>
    <xf numFmtId="0" fontId="16" fillId="0" borderId="12" applyNumberFormat="0" applyFill="0" applyAlignment="0" applyProtection="0"/>
    <xf numFmtId="0" fontId="17" fillId="12" borderId="13" applyNumberFormat="0" applyAlignment="0" applyProtection="0"/>
    <xf numFmtId="0" fontId="18" fillId="0" borderId="0" applyNumberFormat="0" applyFill="0" applyBorder="0" applyAlignment="0" applyProtection="0"/>
    <xf numFmtId="0" fontId="3" fillId="13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165" fontId="1" fillId="4" borderId="0" xfId="1" applyNumberFormat="1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  <xf numFmtId="0" fontId="1" fillId="3" borderId="1" xfId="0" applyFont="1" applyFill="1" applyBorder="1" applyAlignment="1">
      <alignment horizontal="left" vertical="center"/>
    </xf>
    <xf numFmtId="165" fontId="1" fillId="3" borderId="1" xfId="1" applyNumberFormat="1" applyFont="1" applyFill="1" applyBorder="1" applyAlignment="1">
      <alignment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4" fillId="0" borderId="0" xfId="0" applyFont="1" applyAlignment="1">
      <alignment vertical="center"/>
    </xf>
    <xf numFmtId="165" fontId="1" fillId="3" borderId="1" xfId="44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6" xfId="0" applyNumberFormat="1" applyBorder="1"/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F7204DE7-6936-44FE-BF28-EC64AC656C11}"/>
    <cellStyle name="Millares 2 2" xfId="45" xr:uid="{03152DE4-9A8E-4A80-AB1D-D13F9B50CCA5}"/>
    <cellStyle name="Millares 3" xfId="44" xr:uid="{623CF491-8EC7-4426-A23F-CAA4EFF6FD46}"/>
    <cellStyle name="Neutral" xfId="10" builtinId="28" customBuiltin="1"/>
    <cellStyle name="Normal" xfId="0" builtinId="0"/>
    <cellStyle name="Normal 2" xfId="46" xr:uid="{001BDC3B-3D28-41B0-AE43-F11F570FD51C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77755</xdr:colOff>
      <xdr:row>2</xdr:row>
      <xdr:rowOff>1</xdr:rowOff>
    </xdr:from>
    <xdr:to>
      <xdr:col>1</xdr:col>
      <xdr:colOff>1628775</xdr:colOff>
      <xdr:row>6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96DCC54-5D68-4628-8F7B-B53FD0AD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605" y="1"/>
          <a:ext cx="155102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mina Peña" id="{69A6A509-3E2B-4D64-8995-DDE5D7780989}" userId="S::rpena@cvu.com.uy::23eea726-e57a-4b4d-8d92-92f564e1e6f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5" dT="2025-04-04T13:50:36.08" personId="{69A6A509-3E2B-4D64-8995-DDE5D7780989}" id="{B11BD14F-BC21-499C-B478-A7CDF69BD444}">
    <text>Se resta de la cobranza total lo que corresponde a CAS y HYG</text>
  </threadedComment>
  <threadedComment ref="W40" dT="2025-04-04T13:50:36.08" personId="{69A6A509-3E2B-4D64-8995-DDE5D7780989}" id="{5B490A5F-608B-4DFF-81F2-15E7498BFA29}">
    <text>Se resta de la cobranza total lo que corresponde a CAS y HYG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199"/>
  <sheetViews>
    <sheetView showGridLines="0" tabSelected="1" zoomScale="85" zoomScaleNormal="85" workbookViewId="0">
      <pane xSplit="2" ySplit="8" topLeftCell="C152" activePane="bottomRight" state="frozen"/>
      <selection pane="topRight" activeCell="C1" sqref="C1"/>
      <selection pane="bottomLeft" activeCell="A9" sqref="A9"/>
      <selection pane="bottomRight" activeCell="B191" sqref="B191"/>
    </sheetView>
  </sheetViews>
  <sheetFormatPr baseColWidth="10" defaultColWidth="11.42578125" defaultRowHeight="15" x14ac:dyDescent="0.25"/>
  <cols>
    <col min="1" max="1" width="4.85546875" style="1" customWidth="1"/>
    <col min="2" max="2" width="29" style="1" customWidth="1"/>
    <col min="3" max="3" width="16.28515625" style="1" customWidth="1"/>
    <col min="4" max="4" width="16.85546875" style="1" bestFit="1" customWidth="1"/>
    <col min="5" max="19" width="16.28515625" style="1" customWidth="1"/>
    <col min="20" max="20" width="17.85546875" style="1" bestFit="1" customWidth="1"/>
    <col min="21" max="21" width="18.7109375" style="1" customWidth="1"/>
    <col min="22" max="22" width="29.5703125" style="1" customWidth="1"/>
    <col min="23" max="23" width="20.5703125" style="1" customWidth="1"/>
    <col min="24" max="24" width="21.140625" style="1" customWidth="1"/>
    <col min="25" max="16384" width="11.42578125" style="1"/>
  </cols>
  <sheetData>
    <row r="2" spans="2:24" ht="18.75" x14ac:dyDescent="0.25">
      <c r="C2" s="22" t="s">
        <v>35</v>
      </c>
    </row>
    <row r="3" spans="2:24" x14ac:dyDescent="0.25">
      <c r="C3" s="12" t="s">
        <v>18</v>
      </c>
    </row>
    <row r="4" spans="2:24" x14ac:dyDescent="0.25">
      <c r="C4" s="4" t="s">
        <v>19</v>
      </c>
      <c r="D4" s="2"/>
      <c r="E4" s="3"/>
    </row>
    <row r="5" spans="2:24" x14ac:dyDescent="0.25">
      <c r="C5" s="4" t="s">
        <v>34</v>
      </c>
      <c r="E5" s="3"/>
    </row>
    <row r="6" spans="2:24" x14ac:dyDescent="0.25">
      <c r="C6" s="4" t="s">
        <v>20</v>
      </c>
      <c r="E6" s="3"/>
    </row>
    <row r="7" spans="2:24" x14ac:dyDescent="0.25">
      <c r="C7" s="4"/>
      <c r="D7" s="2"/>
      <c r="E7" s="3"/>
    </row>
    <row r="8" spans="2:24" s="6" customFormat="1" ht="30" x14ac:dyDescent="0.25">
      <c r="B8" s="5" t="s">
        <v>33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37</v>
      </c>
      <c r="R8" s="5" t="s">
        <v>38</v>
      </c>
      <c r="S8" s="13" t="s">
        <v>15</v>
      </c>
      <c r="T8" s="13" t="s">
        <v>16</v>
      </c>
      <c r="U8" s="13" t="s">
        <v>17</v>
      </c>
      <c r="V8" s="13" t="s">
        <v>52</v>
      </c>
      <c r="W8" s="13" t="s">
        <v>53</v>
      </c>
      <c r="X8" s="13" t="s">
        <v>54</v>
      </c>
    </row>
    <row r="10" spans="2:24" x14ac:dyDescent="0.25">
      <c r="B10" s="11" t="s">
        <v>39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x14ac:dyDescent="0.25">
      <c r="B11" s="1" t="s">
        <v>21</v>
      </c>
      <c r="C11" s="19">
        <v>52599</v>
      </c>
      <c r="D11" s="20">
        <v>8575992.1499999966</v>
      </c>
      <c r="E11" s="20">
        <v>194</v>
      </c>
      <c r="F11" s="20">
        <v>29409.139999999996</v>
      </c>
      <c r="G11" s="20">
        <v>1567</v>
      </c>
      <c r="H11" s="20">
        <v>343492.35000000021</v>
      </c>
      <c r="I11" s="20">
        <v>1745</v>
      </c>
      <c r="J11" s="20">
        <v>360460.06000000006</v>
      </c>
      <c r="K11" s="20">
        <v>857</v>
      </c>
      <c r="L11" s="20">
        <v>182678.13999999996</v>
      </c>
      <c r="M11" s="20">
        <v>211</v>
      </c>
      <c r="N11" s="20">
        <v>73295.579999999958</v>
      </c>
      <c r="O11" s="20">
        <v>13465</v>
      </c>
      <c r="P11" s="20">
        <v>5715671.9700000007</v>
      </c>
      <c r="Q11" s="20">
        <v>1</v>
      </c>
      <c r="R11" s="20">
        <v>673.11</v>
      </c>
      <c r="S11" s="20">
        <v>70639</v>
      </c>
      <c r="T11" s="20">
        <v>15281672.500000006</v>
      </c>
      <c r="U11" s="21">
        <v>12525961.065573758</v>
      </c>
      <c r="V11" s="20"/>
      <c r="W11" s="20"/>
      <c r="X11" s="20"/>
    </row>
    <row r="12" spans="2:24" x14ac:dyDescent="0.25">
      <c r="B12" s="1" t="s">
        <v>22</v>
      </c>
      <c r="C12" s="14">
        <v>61126</v>
      </c>
      <c r="D12" s="15">
        <v>9742782.6799999923</v>
      </c>
      <c r="E12" s="15">
        <v>2648</v>
      </c>
      <c r="F12" s="15">
        <v>196739.93999999997</v>
      </c>
      <c r="G12" s="15">
        <v>2416</v>
      </c>
      <c r="H12" s="15">
        <v>527382.38000000024</v>
      </c>
      <c r="I12" s="15">
        <v>3027</v>
      </c>
      <c r="J12" s="15">
        <v>571632.47</v>
      </c>
      <c r="K12" s="15">
        <v>1255</v>
      </c>
      <c r="L12" s="15">
        <v>271020.8000000001</v>
      </c>
      <c r="M12" s="15">
        <v>220</v>
      </c>
      <c r="N12" s="15">
        <v>80648.479999999981</v>
      </c>
      <c r="O12" s="15">
        <v>28878</v>
      </c>
      <c r="P12" s="15">
        <v>11428384.899999997</v>
      </c>
      <c r="Q12" s="15">
        <v>1723</v>
      </c>
      <c r="R12" s="15">
        <v>729595.14999999967</v>
      </c>
      <c r="S12" s="15">
        <v>101293</v>
      </c>
      <c r="T12" s="15">
        <v>23548186.800000008</v>
      </c>
      <c r="U12" s="16">
        <v>19301792.459016401</v>
      </c>
      <c r="V12" s="15"/>
      <c r="W12" s="15"/>
      <c r="X12" s="15"/>
    </row>
    <row r="13" spans="2:24" x14ac:dyDescent="0.25">
      <c r="B13" s="1" t="s">
        <v>23</v>
      </c>
      <c r="C13" s="14">
        <v>186379</v>
      </c>
      <c r="D13" s="15">
        <v>29530206.300000016</v>
      </c>
      <c r="E13" s="15">
        <v>717</v>
      </c>
      <c r="F13" s="15">
        <v>109187.10000000005</v>
      </c>
      <c r="G13" s="15">
        <v>5870</v>
      </c>
      <c r="H13" s="15">
        <v>1226539.26</v>
      </c>
      <c r="I13" s="15">
        <v>6609</v>
      </c>
      <c r="J13" s="15">
        <v>1319553.5499999996</v>
      </c>
      <c r="K13" s="15">
        <v>2604</v>
      </c>
      <c r="L13" s="15">
        <v>526909.10000000044</v>
      </c>
      <c r="M13" s="15">
        <v>572</v>
      </c>
      <c r="N13" s="15">
        <v>179844.31</v>
      </c>
      <c r="O13" s="15">
        <v>11488</v>
      </c>
      <c r="P13" s="15">
        <v>4768430.2800000021</v>
      </c>
      <c r="Q13" s="15">
        <v>0</v>
      </c>
      <c r="R13" s="15">
        <v>0</v>
      </c>
      <c r="S13" s="15">
        <v>214240</v>
      </c>
      <c r="T13" s="15">
        <v>37660669.899999999</v>
      </c>
      <c r="U13" s="16">
        <v>30869401.55737707</v>
      </c>
      <c r="V13" s="15"/>
      <c r="W13" s="15"/>
      <c r="X13" s="15"/>
    </row>
    <row r="14" spans="2:24" x14ac:dyDescent="0.25">
      <c r="B14" s="1" t="s">
        <v>24</v>
      </c>
      <c r="C14" s="14">
        <v>244686</v>
      </c>
      <c r="D14" s="15">
        <v>39292738.860000007</v>
      </c>
      <c r="E14" s="15">
        <v>315</v>
      </c>
      <c r="F14" s="15">
        <v>47676.81</v>
      </c>
      <c r="G14" s="15">
        <v>4151</v>
      </c>
      <c r="H14" s="15">
        <v>913469.95000000054</v>
      </c>
      <c r="I14" s="15">
        <v>4494</v>
      </c>
      <c r="J14" s="15">
        <v>876204.72999999917</v>
      </c>
      <c r="K14" s="15">
        <v>2016</v>
      </c>
      <c r="L14" s="15">
        <v>444177.4</v>
      </c>
      <c r="M14" s="15">
        <v>181</v>
      </c>
      <c r="N14" s="15">
        <v>58548.22999999996</v>
      </c>
      <c r="O14" s="15">
        <v>5980</v>
      </c>
      <c r="P14" s="15">
        <v>2530691.9600000009</v>
      </c>
      <c r="Q14" s="15">
        <v>1</v>
      </c>
      <c r="R14" s="15">
        <v>917.12</v>
      </c>
      <c r="S14" s="15">
        <v>261824</v>
      </c>
      <c r="T14" s="15">
        <v>44164425.060000025</v>
      </c>
      <c r="U14" s="16">
        <v>36200348.409836099</v>
      </c>
      <c r="V14" s="15"/>
      <c r="W14" s="15"/>
      <c r="X14" s="15"/>
    </row>
    <row r="15" spans="2:24" x14ac:dyDescent="0.25">
      <c r="B15" s="1" t="s">
        <v>25</v>
      </c>
      <c r="C15" s="14">
        <v>385637</v>
      </c>
      <c r="D15" s="15">
        <v>63172567.140000045</v>
      </c>
      <c r="E15" s="15">
        <v>1727</v>
      </c>
      <c r="F15" s="15">
        <v>252319.59</v>
      </c>
      <c r="G15" s="15">
        <v>14759</v>
      </c>
      <c r="H15" s="15">
        <v>3201507.7800000007</v>
      </c>
      <c r="I15" s="15">
        <v>20489</v>
      </c>
      <c r="J15" s="15">
        <v>2719718.6399999978</v>
      </c>
      <c r="K15" s="15">
        <v>5629</v>
      </c>
      <c r="L15" s="15">
        <v>1145578.3300000012</v>
      </c>
      <c r="M15" s="15">
        <v>905</v>
      </c>
      <c r="N15" s="15">
        <v>307127.67000000016</v>
      </c>
      <c r="O15" s="15">
        <v>33779</v>
      </c>
      <c r="P15" s="15">
        <v>13958960.210000003</v>
      </c>
      <c r="Q15" s="15">
        <v>0</v>
      </c>
      <c r="R15" s="15">
        <v>0</v>
      </c>
      <c r="S15" s="15">
        <v>462925</v>
      </c>
      <c r="T15" s="15">
        <v>84757779.360000074</v>
      </c>
      <c r="U15" s="16">
        <v>69473589.63934435</v>
      </c>
      <c r="V15" s="15"/>
      <c r="W15" s="15"/>
      <c r="X15" s="15"/>
    </row>
    <row r="16" spans="2:24" x14ac:dyDescent="0.25">
      <c r="B16" s="1" t="s">
        <v>26</v>
      </c>
      <c r="C16" s="14">
        <v>95542</v>
      </c>
      <c r="D16" s="15">
        <v>15330553.119999999</v>
      </c>
      <c r="E16" s="15">
        <v>227</v>
      </c>
      <c r="F16" s="15">
        <v>35790.89</v>
      </c>
      <c r="G16" s="15">
        <v>1771</v>
      </c>
      <c r="H16" s="15">
        <v>397887.78000000009</v>
      </c>
      <c r="I16" s="15">
        <v>2343</v>
      </c>
      <c r="J16" s="15">
        <v>485293.64000000007</v>
      </c>
      <c r="K16" s="15">
        <v>979</v>
      </c>
      <c r="L16" s="15">
        <v>214775.33999999991</v>
      </c>
      <c r="M16" s="15">
        <v>352</v>
      </c>
      <c r="N16" s="15">
        <v>147858.13000000003</v>
      </c>
      <c r="O16" s="15">
        <v>13199</v>
      </c>
      <c r="P16" s="15">
        <v>5839603.5300000058</v>
      </c>
      <c r="Q16" s="15">
        <v>1</v>
      </c>
      <c r="R16" s="15">
        <v>917.12</v>
      </c>
      <c r="S16" s="15">
        <v>114414</v>
      </c>
      <c r="T16" s="15">
        <v>22452679.549999997</v>
      </c>
      <c r="U16" s="16">
        <v>18403835.696721304</v>
      </c>
      <c r="V16" s="15"/>
      <c r="W16" s="15"/>
      <c r="X16" s="15"/>
    </row>
    <row r="17" spans="2:24" x14ac:dyDescent="0.25">
      <c r="B17" s="1" t="s">
        <v>27</v>
      </c>
      <c r="C17" s="14">
        <v>133900</v>
      </c>
      <c r="D17" s="15">
        <v>20180223.780000012</v>
      </c>
      <c r="E17" s="15">
        <v>362</v>
      </c>
      <c r="F17" s="15">
        <v>44988.120000000017</v>
      </c>
      <c r="G17" s="15">
        <v>3087</v>
      </c>
      <c r="H17" s="15">
        <v>623127.71000000066</v>
      </c>
      <c r="I17" s="15">
        <v>2711</v>
      </c>
      <c r="J17" s="15">
        <v>546210.43000000017</v>
      </c>
      <c r="K17" s="15">
        <v>1210</v>
      </c>
      <c r="L17" s="15">
        <v>218483.60000000021</v>
      </c>
      <c r="M17" s="15">
        <v>438</v>
      </c>
      <c r="N17" s="15">
        <v>110323.54999999997</v>
      </c>
      <c r="O17" s="15">
        <v>23127</v>
      </c>
      <c r="P17" s="15">
        <v>8773602.2500000019</v>
      </c>
      <c r="Q17" s="15">
        <v>218</v>
      </c>
      <c r="R17" s="15">
        <v>52503.08</v>
      </c>
      <c r="S17" s="15">
        <v>165053</v>
      </c>
      <c r="T17" s="15">
        <v>30549462.520000003</v>
      </c>
      <c r="U17" s="16">
        <v>25040543.049180321</v>
      </c>
      <c r="V17" s="15"/>
      <c r="W17" s="15"/>
      <c r="X17" s="15"/>
    </row>
    <row r="18" spans="2:24" x14ac:dyDescent="0.25">
      <c r="B18" s="1" t="s">
        <v>28</v>
      </c>
      <c r="C18" s="14">
        <v>1170665</v>
      </c>
      <c r="D18" s="15">
        <v>174156048.76999992</v>
      </c>
      <c r="E18" s="15">
        <v>2021</v>
      </c>
      <c r="F18" s="15">
        <v>281585.07999999996</v>
      </c>
      <c r="G18" s="15">
        <v>19663</v>
      </c>
      <c r="H18" s="15">
        <v>4237740.049999998</v>
      </c>
      <c r="I18" s="15">
        <v>35109</v>
      </c>
      <c r="J18" s="15">
        <v>5364610.91</v>
      </c>
      <c r="K18" s="15">
        <v>3396</v>
      </c>
      <c r="L18" s="15">
        <v>721231.54000000015</v>
      </c>
      <c r="M18" s="15">
        <v>501</v>
      </c>
      <c r="N18" s="15">
        <v>175481.85</v>
      </c>
      <c r="O18" s="15">
        <v>1198</v>
      </c>
      <c r="P18" s="15">
        <v>487245.62999999954</v>
      </c>
      <c r="Q18" s="15">
        <v>0</v>
      </c>
      <c r="R18" s="15">
        <v>0</v>
      </c>
      <c r="S18" s="15">
        <v>1232553</v>
      </c>
      <c r="T18" s="15">
        <v>185423943.82999998</v>
      </c>
      <c r="U18" s="16">
        <v>151986839.20491803</v>
      </c>
      <c r="V18" s="15"/>
      <c r="W18" s="15"/>
      <c r="X18" s="15"/>
    </row>
    <row r="19" spans="2:24" x14ac:dyDescent="0.25">
      <c r="B19" s="1" t="s">
        <v>29</v>
      </c>
      <c r="C19" s="14">
        <v>66947</v>
      </c>
      <c r="D19" s="15">
        <v>10795695.790000005</v>
      </c>
      <c r="E19" s="15">
        <v>339</v>
      </c>
      <c r="F19" s="15">
        <v>51931.889999999985</v>
      </c>
      <c r="G19" s="15">
        <v>2013</v>
      </c>
      <c r="H19" s="15">
        <v>437561.02000000025</v>
      </c>
      <c r="I19" s="15">
        <v>2158</v>
      </c>
      <c r="J19" s="15">
        <v>420918.92</v>
      </c>
      <c r="K19" s="15">
        <v>900</v>
      </c>
      <c r="L19" s="15">
        <v>196295.93</v>
      </c>
      <c r="M19" s="15">
        <v>308</v>
      </c>
      <c r="N19" s="15">
        <v>99062.579999999987</v>
      </c>
      <c r="O19" s="15">
        <v>13556</v>
      </c>
      <c r="P19" s="15">
        <v>5803785.9300000006</v>
      </c>
      <c r="Q19" s="15">
        <v>0</v>
      </c>
      <c r="R19" s="15">
        <v>0</v>
      </c>
      <c r="S19" s="15">
        <v>86221</v>
      </c>
      <c r="T19" s="15">
        <v>17805252.060000002</v>
      </c>
      <c r="U19" s="16">
        <v>14594468.901639339</v>
      </c>
      <c r="V19" s="15"/>
      <c r="W19" s="15"/>
      <c r="X19" s="15"/>
    </row>
    <row r="20" spans="2:24" x14ac:dyDescent="0.25">
      <c r="B20" s="1" t="s">
        <v>30</v>
      </c>
      <c r="C20" s="14">
        <v>111875</v>
      </c>
      <c r="D20" s="15">
        <v>18121012.049999997</v>
      </c>
      <c r="E20" s="15">
        <v>218</v>
      </c>
      <c r="F20" s="15">
        <v>34596.079999999994</v>
      </c>
      <c r="G20" s="15">
        <v>2501</v>
      </c>
      <c r="H20" s="15">
        <v>562991.65000000049</v>
      </c>
      <c r="I20" s="15">
        <v>1748</v>
      </c>
      <c r="J20" s="15">
        <v>344555.21000000043</v>
      </c>
      <c r="K20" s="15">
        <v>928</v>
      </c>
      <c r="L20" s="15">
        <v>204173.77000000016</v>
      </c>
      <c r="M20" s="15">
        <v>495</v>
      </c>
      <c r="N20" s="15">
        <v>191647.41</v>
      </c>
      <c r="O20" s="15">
        <v>11647</v>
      </c>
      <c r="P20" s="15">
        <v>5025012.370000001</v>
      </c>
      <c r="Q20" s="15">
        <v>1169</v>
      </c>
      <c r="R20" s="15">
        <v>814716.00999999989</v>
      </c>
      <c r="S20" s="15">
        <v>130581</v>
      </c>
      <c r="T20" s="15">
        <v>25298704.549999963</v>
      </c>
      <c r="U20" s="16">
        <v>20736643.073770508</v>
      </c>
      <c r="V20" s="15"/>
      <c r="W20" s="15"/>
      <c r="X20" s="15"/>
    </row>
    <row r="21" spans="2:24" x14ac:dyDescent="0.25">
      <c r="B21" s="1" t="s">
        <v>0</v>
      </c>
      <c r="C21" s="14">
        <v>219643</v>
      </c>
      <c r="D21" s="15">
        <v>34937330.449999996</v>
      </c>
      <c r="E21" s="15">
        <v>341</v>
      </c>
      <c r="F21" s="15">
        <v>51833.030000000021</v>
      </c>
      <c r="G21" s="15">
        <v>4477</v>
      </c>
      <c r="H21" s="15">
        <v>953277.14</v>
      </c>
      <c r="I21" s="15">
        <v>2028</v>
      </c>
      <c r="J21" s="15">
        <v>405413.71000000014</v>
      </c>
      <c r="K21" s="15">
        <v>2738</v>
      </c>
      <c r="L21" s="15">
        <v>572834.84</v>
      </c>
      <c r="M21" s="15">
        <v>471</v>
      </c>
      <c r="N21" s="15">
        <v>152297.27000000002</v>
      </c>
      <c r="O21" s="15">
        <v>12934</v>
      </c>
      <c r="P21" s="15">
        <v>5509450.1700000018</v>
      </c>
      <c r="Q21" s="15">
        <v>0</v>
      </c>
      <c r="R21" s="15">
        <v>0</v>
      </c>
      <c r="S21" s="15">
        <v>242632</v>
      </c>
      <c r="T21" s="15">
        <v>42582436.610000007</v>
      </c>
      <c r="U21" s="16">
        <v>34903636.565573782</v>
      </c>
      <c r="V21" s="15"/>
      <c r="W21" s="15"/>
      <c r="X21" s="15"/>
    </row>
    <row r="22" spans="2:24" x14ac:dyDescent="0.25">
      <c r="B22" s="1" t="s">
        <v>31</v>
      </c>
      <c r="C22" s="14">
        <v>156461</v>
      </c>
      <c r="D22" s="15">
        <v>24844716.649999987</v>
      </c>
      <c r="E22" s="15">
        <v>455</v>
      </c>
      <c r="F22" s="15">
        <v>46175.850000000028</v>
      </c>
      <c r="G22" s="15">
        <v>4578</v>
      </c>
      <c r="H22" s="15">
        <v>992467.78999999992</v>
      </c>
      <c r="I22" s="15">
        <v>2713</v>
      </c>
      <c r="J22" s="15">
        <v>344267.01000000007</v>
      </c>
      <c r="K22" s="15">
        <v>1652</v>
      </c>
      <c r="L22" s="15">
        <v>342990.83000000007</v>
      </c>
      <c r="M22" s="15">
        <v>719</v>
      </c>
      <c r="N22" s="15">
        <v>241792.71</v>
      </c>
      <c r="O22" s="15">
        <v>15440</v>
      </c>
      <c r="P22" s="15">
        <v>6322446.5000000019</v>
      </c>
      <c r="Q22" s="15">
        <v>0</v>
      </c>
      <c r="R22" s="15">
        <v>0</v>
      </c>
      <c r="S22" s="15">
        <v>182018</v>
      </c>
      <c r="T22" s="15">
        <v>33134857.340000033</v>
      </c>
      <c r="U22" s="16">
        <v>27159719.13114753</v>
      </c>
      <c r="V22" s="15"/>
      <c r="W22" s="15"/>
      <c r="X22" s="15"/>
    </row>
    <row r="23" spans="2:24" x14ac:dyDescent="0.25">
      <c r="B23" s="1" t="s">
        <v>32</v>
      </c>
      <c r="C23" s="14">
        <v>771906</v>
      </c>
      <c r="D23" s="15">
        <v>121907578.16000012</v>
      </c>
      <c r="E23" s="15">
        <v>1428</v>
      </c>
      <c r="F23" s="15">
        <v>219147.78000000003</v>
      </c>
      <c r="G23" s="15">
        <v>14184</v>
      </c>
      <c r="H23" s="15">
        <v>3104997.1900000004</v>
      </c>
      <c r="I23" s="15">
        <v>13799</v>
      </c>
      <c r="J23" s="15">
        <v>2717083.3699999992</v>
      </c>
      <c r="K23" s="15">
        <v>3009</v>
      </c>
      <c r="L23" s="15">
        <v>635561.38999999955</v>
      </c>
      <c r="M23" s="15">
        <v>523</v>
      </c>
      <c r="N23" s="15">
        <v>185074.71</v>
      </c>
      <c r="O23" s="15">
        <v>1052</v>
      </c>
      <c r="P23" s="15">
        <v>450885.01999999961</v>
      </c>
      <c r="Q23" s="15">
        <v>0</v>
      </c>
      <c r="R23" s="15">
        <v>0</v>
      </c>
      <c r="S23" s="15">
        <v>805901</v>
      </c>
      <c r="T23" s="15">
        <v>129220327.62000017</v>
      </c>
      <c r="U23" s="16">
        <v>105918301.32786895</v>
      </c>
      <c r="V23" s="15"/>
      <c r="W23" s="15"/>
      <c r="X23" s="26"/>
    </row>
    <row r="24" spans="2:24" x14ac:dyDescent="0.25">
      <c r="B24" s="17" t="s">
        <v>36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>
        <v>961640</v>
      </c>
      <c r="U24" s="23">
        <f>T24/1.22</f>
        <v>788229.50819672132</v>
      </c>
      <c r="V24" s="23"/>
      <c r="W24" s="23"/>
      <c r="X24" s="23"/>
    </row>
    <row r="25" spans="2:24" x14ac:dyDescent="0.25">
      <c r="B25" s="17" t="s">
        <v>40</v>
      </c>
      <c r="C25" s="18">
        <f t="shared" ref="C25:U25" si="0">SUM(C11:C24)</f>
        <v>3657366</v>
      </c>
      <c r="D25" s="18">
        <f t="shared" si="0"/>
        <v>570587445.9000001</v>
      </c>
      <c r="E25" s="18">
        <f t="shared" si="0"/>
        <v>10992</v>
      </c>
      <c r="F25" s="18">
        <f t="shared" si="0"/>
        <v>1401381.3</v>
      </c>
      <c r="G25" s="18">
        <f t="shared" si="0"/>
        <v>81037</v>
      </c>
      <c r="H25" s="18">
        <f t="shared" si="0"/>
        <v>17522442.050000001</v>
      </c>
      <c r="I25" s="18">
        <f t="shared" si="0"/>
        <v>98973</v>
      </c>
      <c r="J25" s="18">
        <f t="shared" si="0"/>
        <v>16475922.649999997</v>
      </c>
      <c r="K25" s="18">
        <f t="shared" si="0"/>
        <v>27173</v>
      </c>
      <c r="L25" s="18">
        <f t="shared" si="0"/>
        <v>5676711.0100000016</v>
      </c>
      <c r="M25" s="18">
        <f t="shared" si="0"/>
        <v>5896</v>
      </c>
      <c r="N25" s="18">
        <f t="shared" si="0"/>
        <v>2003002.48</v>
      </c>
      <c r="O25" s="18">
        <f t="shared" si="0"/>
        <v>185743</v>
      </c>
      <c r="P25" s="18">
        <f t="shared" si="0"/>
        <v>76614170.720000014</v>
      </c>
      <c r="Q25" s="18">
        <f t="shared" si="0"/>
        <v>3113</v>
      </c>
      <c r="R25" s="18">
        <f t="shared" si="0"/>
        <v>1599321.5899999994</v>
      </c>
      <c r="S25" s="18">
        <f t="shared" si="0"/>
        <v>4070294</v>
      </c>
      <c r="T25" s="18">
        <f t="shared" si="0"/>
        <v>692842037.70000029</v>
      </c>
      <c r="U25" s="18">
        <f t="shared" si="0"/>
        <v>567903309.59016418</v>
      </c>
      <c r="V25" s="18">
        <v>138000710.24000001</v>
      </c>
      <c r="W25" s="18">
        <f>(207884751.150017-8547760.42-10842254.68)/1.22</f>
        <v>154503882.00821066</v>
      </c>
      <c r="X25" s="18">
        <f>+U25-V25+W25</f>
        <v>584406481.35837483</v>
      </c>
    </row>
    <row r="26" spans="2:24" ht="15" customHeight="1" x14ac:dyDescent="0.25">
      <c r="B26" s="1" t="s">
        <v>21</v>
      </c>
      <c r="C26" s="14">
        <v>46022</v>
      </c>
      <c r="D26" s="15">
        <v>7479883.8799999999</v>
      </c>
      <c r="E26" s="15">
        <v>214</v>
      </c>
      <c r="F26" s="15">
        <v>32961.879999999997</v>
      </c>
      <c r="G26" s="15">
        <v>1615</v>
      </c>
      <c r="H26" s="15">
        <v>354251.27000000014</v>
      </c>
      <c r="I26" s="15">
        <v>1778</v>
      </c>
      <c r="J26" s="15">
        <v>361406.11000000004</v>
      </c>
      <c r="K26" s="15">
        <v>829</v>
      </c>
      <c r="L26" s="15">
        <v>176743.21000000005</v>
      </c>
      <c r="M26" s="15">
        <v>241</v>
      </c>
      <c r="N26" s="15">
        <v>86589.78999999995</v>
      </c>
      <c r="O26" s="15">
        <v>12697</v>
      </c>
      <c r="P26" s="15">
        <v>5369804.0599999987</v>
      </c>
      <c r="Q26" s="15">
        <v>0</v>
      </c>
      <c r="R26" s="15">
        <v>0</v>
      </c>
      <c r="S26" s="15">
        <v>63396</v>
      </c>
      <c r="T26" s="15">
        <v>13861640.200000001</v>
      </c>
      <c r="U26" s="16">
        <v>11362000.163934426</v>
      </c>
    </row>
    <row r="27" spans="2:24" x14ac:dyDescent="0.25">
      <c r="B27" s="1" t="s">
        <v>22</v>
      </c>
      <c r="C27" s="14">
        <v>55376</v>
      </c>
      <c r="D27" s="15">
        <v>8806762.560000008</v>
      </c>
      <c r="E27" s="15">
        <v>2464</v>
      </c>
      <c r="F27" s="15">
        <v>198062.48</v>
      </c>
      <c r="G27" s="15">
        <v>2369</v>
      </c>
      <c r="H27" s="15">
        <v>525244.8899999999</v>
      </c>
      <c r="I27" s="15">
        <v>3051</v>
      </c>
      <c r="J27" s="15">
        <v>563019.56000000017</v>
      </c>
      <c r="K27" s="15">
        <v>1162</v>
      </c>
      <c r="L27" s="15">
        <v>247187.79</v>
      </c>
      <c r="M27" s="15">
        <v>329</v>
      </c>
      <c r="N27" s="15">
        <v>128695.02000000003</v>
      </c>
      <c r="O27" s="15">
        <v>21649</v>
      </c>
      <c r="P27" s="15">
        <v>8663830.7900000028</v>
      </c>
      <c r="Q27" s="15">
        <v>1458</v>
      </c>
      <c r="R27" s="15">
        <v>600374.49999999988</v>
      </c>
      <c r="S27" s="15">
        <v>87858</v>
      </c>
      <c r="T27" s="15">
        <v>19733177.589999992</v>
      </c>
      <c r="U27" s="16">
        <v>16174735.729508195</v>
      </c>
    </row>
    <row r="28" spans="2:24" x14ac:dyDescent="0.25">
      <c r="B28" s="1" t="s">
        <v>23</v>
      </c>
      <c r="C28" s="14">
        <v>165392</v>
      </c>
      <c r="D28" s="15">
        <v>26113183.520000022</v>
      </c>
      <c r="E28" s="15">
        <v>835</v>
      </c>
      <c r="F28" s="15">
        <v>124613.4700000001</v>
      </c>
      <c r="G28" s="15">
        <v>5697</v>
      </c>
      <c r="H28" s="15">
        <v>1200915.9800000004</v>
      </c>
      <c r="I28" s="15">
        <v>6176</v>
      </c>
      <c r="J28" s="15">
        <v>1233130.5499999998</v>
      </c>
      <c r="K28" s="15">
        <v>2513</v>
      </c>
      <c r="L28" s="15">
        <v>508407.60000000015</v>
      </c>
      <c r="M28" s="15">
        <v>627</v>
      </c>
      <c r="N28" s="15">
        <v>199688.63000000009</v>
      </c>
      <c r="O28" s="15">
        <v>11763</v>
      </c>
      <c r="P28" s="15">
        <v>4844176.8900000006</v>
      </c>
      <c r="Q28" s="15">
        <v>0</v>
      </c>
      <c r="R28" s="15">
        <v>0</v>
      </c>
      <c r="S28" s="15">
        <v>193003</v>
      </c>
      <c r="T28" s="15">
        <v>34224116.640000001</v>
      </c>
      <c r="U28" s="16">
        <v>28052554.622950852</v>
      </c>
    </row>
    <row r="29" spans="2:24" x14ac:dyDescent="0.25">
      <c r="B29" s="1" t="s">
        <v>24</v>
      </c>
      <c r="C29" s="14">
        <v>170800</v>
      </c>
      <c r="D29" s="15">
        <v>27407904.759999994</v>
      </c>
      <c r="E29" s="15">
        <v>366</v>
      </c>
      <c r="F29" s="15">
        <v>55507.380000000005</v>
      </c>
      <c r="G29" s="15">
        <v>3632</v>
      </c>
      <c r="H29" s="15">
        <v>801587.26000000024</v>
      </c>
      <c r="I29" s="15">
        <v>3673</v>
      </c>
      <c r="J29" s="15">
        <v>714921.43999999983</v>
      </c>
      <c r="K29" s="15">
        <v>2034</v>
      </c>
      <c r="L29" s="15">
        <v>458430.25999999995</v>
      </c>
      <c r="M29" s="15">
        <v>197</v>
      </c>
      <c r="N29" s="15">
        <v>67316.709999999948</v>
      </c>
      <c r="O29" s="15">
        <v>5566</v>
      </c>
      <c r="P29" s="15">
        <v>2369845.850000002</v>
      </c>
      <c r="Q29" s="15">
        <v>0</v>
      </c>
      <c r="R29" s="15">
        <v>0</v>
      </c>
      <c r="S29" s="15">
        <v>186268</v>
      </c>
      <c r="T29" s="15">
        <v>31875513.659999989</v>
      </c>
      <c r="U29" s="16">
        <v>26127470.213114783</v>
      </c>
    </row>
    <row r="30" spans="2:24" x14ac:dyDescent="0.25">
      <c r="B30" s="1" t="s">
        <v>25</v>
      </c>
      <c r="C30" s="14">
        <v>361369</v>
      </c>
      <c r="D30" s="15">
        <v>58727665.029999994</v>
      </c>
      <c r="E30" s="15">
        <v>1969</v>
      </c>
      <c r="F30" s="15">
        <v>289335.01000000018</v>
      </c>
      <c r="G30" s="15">
        <v>14404</v>
      </c>
      <c r="H30" s="15">
        <v>3130959.6599999978</v>
      </c>
      <c r="I30" s="15">
        <v>19984</v>
      </c>
      <c r="J30" s="15">
        <v>2666665.5100000007</v>
      </c>
      <c r="K30" s="15">
        <v>5640</v>
      </c>
      <c r="L30" s="15">
        <v>1130718.8399999999</v>
      </c>
      <c r="M30" s="15">
        <v>942</v>
      </c>
      <c r="N30" s="15">
        <v>294187.14999999985</v>
      </c>
      <c r="O30" s="15">
        <v>35413</v>
      </c>
      <c r="P30" s="15">
        <v>14554263.410000006</v>
      </c>
      <c r="Q30" s="15">
        <v>0</v>
      </c>
      <c r="R30" s="15">
        <v>0</v>
      </c>
      <c r="S30" s="15">
        <v>439721</v>
      </c>
      <c r="T30" s="15">
        <v>80793794.609999999</v>
      </c>
      <c r="U30" s="16">
        <v>66224421.811475471</v>
      </c>
    </row>
    <row r="31" spans="2:24" x14ac:dyDescent="0.25">
      <c r="B31" s="1" t="s">
        <v>26</v>
      </c>
      <c r="C31" s="14">
        <v>82152</v>
      </c>
      <c r="D31" s="15">
        <v>13177415.149999987</v>
      </c>
      <c r="E31" s="15">
        <v>250</v>
      </c>
      <c r="F31" s="15">
        <v>38289.820000000014</v>
      </c>
      <c r="G31" s="15">
        <v>1561</v>
      </c>
      <c r="H31" s="15">
        <v>348517.88000000006</v>
      </c>
      <c r="I31" s="15">
        <v>2176</v>
      </c>
      <c r="J31" s="15">
        <v>449834.52000000031</v>
      </c>
      <c r="K31" s="15">
        <v>852</v>
      </c>
      <c r="L31" s="15">
        <v>186288.07000000004</v>
      </c>
      <c r="M31" s="15">
        <v>347</v>
      </c>
      <c r="N31" s="15">
        <v>136988.94</v>
      </c>
      <c r="O31" s="15">
        <v>12378</v>
      </c>
      <c r="P31" s="15">
        <v>5409419.9299999997</v>
      </c>
      <c r="Q31" s="15">
        <v>0</v>
      </c>
      <c r="R31" s="15">
        <v>0</v>
      </c>
      <c r="S31" s="15">
        <v>99716</v>
      </c>
      <c r="T31" s="15">
        <v>19746754.309999991</v>
      </c>
      <c r="U31" s="16">
        <v>16185864.188524572</v>
      </c>
      <c r="X31" s="24"/>
    </row>
    <row r="32" spans="2:24" x14ac:dyDescent="0.25">
      <c r="B32" s="1" t="s">
        <v>27</v>
      </c>
      <c r="C32" s="14">
        <v>115460</v>
      </c>
      <c r="D32" s="15">
        <v>17278381.699999996</v>
      </c>
      <c r="E32" s="15">
        <v>453</v>
      </c>
      <c r="F32" s="15">
        <v>61457.44999999999</v>
      </c>
      <c r="G32" s="15">
        <v>2943</v>
      </c>
      <c r="H32" s="15">
        <v>594019.70000000007</v>
      </c>
      <c r="I32" s="15">
        <v>2581</v>
      </c>
      <c r="J32" s="15">
        <v>515225.54000000021</v>
      </c>
      <c r="K32" s="15">
        <v>1188</v>
      </c>
      <c r="L32" s="15">
        <v>207463.43000000005</v>
      </c>
      <c r="M32" s="15">
        <v>288</v>
      </c>
      <c r="N32" s="15">
        <v>85135.439999999973</v>
      </c>
      <c r="O32" s="15">
        <v>20374</v>
      </c>
      <c r="P32" s="15">
        <v>7609465.4200000009</v>
      </c>
      <c r="Q32" s="15">
        <v>212</v>
      </c>
      <c r="R32" s="15">
        <v>63777.700000000019</v>
      </c>
      <c r="S32" s="15">
        <v>143499</v>
      </c>
      <c r="T32" s="15">
        <v>26414926.380000029</v>
      </c>
      <c r="U32" s="16">
        <v>21651578.999999989</v>
      </c>
      <c r="X32" s="24"/>
    </row>
    <row r="33" spans="2:24" x14ac:dyDescent="0.25">
      <c r="B33" s="1" t="s">
        <v>28</v>
      </c>
      <c r="C33" s="14">
        <v>967720</v>
      </c>
      <c r="D33" s="15">
        <v>140927069.27000007</v>
      </c>
      <c r="E33" s="15">
        <v>1691</v>
      </c>
      <c r="F33" s="15">
        <v>231447.94000000009</v>
      </c>
      <c r="G33" s="15">
        <v>16754</v>
      </c>
      <c r="H33" s="15">
        <v>3600084.6399999997</v>
      </c>
      <c r="I33" s="15">
        <v>31218</v>
      </c>
      <c r="J33" s="15">
        <v>4601631.4900000021</v>
      </c>
      <c r="K33" s="15">
        <v>3141</v>
      </c>
      <c r="L33" s="15">
        <v>664247.57000000018</v>
      </c>
      <c r="M33" s="15">
        <v>508</v>
      </c>
      <c r="N33" s="15">
        <v>173664.77</v>
      </c>
      <c r="O33" s="15">
        <v>1138</v>
      </c>
      <c r="P33" s="15">
        <v>445951.75999999954</v>
      </c>
      <c r="Q33" s="15">
        <v>0</v>
      </c>
      <c r="R33" s="15">
        <v>0</v>
      </c>
      <c r="S33" s="15">
        <v>1022170</v>
      </c>
      <c r="T33" s="15">
        <v>150644097.44000012</v>
      </c>
      <c r="U33" s="16">
        <v>123478768.39344266</v>
      </c>
    </row>
    <row r="34" spans="2:24" x14ac:dyDescent="0.25">
      <c r="B34" s="1" t="s">
        <v>29</v>
      </c>
      <c r="C34" s="14">
        <v>55190</v>
      </c>
      <c r="D34" s="15">
        <v>8852721.6699999981</v>
      </c>
      <c r="E34" s="15">
        <v>317</v>
      </c>
      <c r="F34" s="15">
        <v>49139.99000000002</v>
      </c>
      <c r="G34" s="15">
        <v>2045</v>
      </c>
      <c r="H34" s="15">
        <v>446288.26000000007</v>
      </c>
      <c r="I34" s="15">
        <v>2074</v>
      </c>
      <c r="J34" s="15">
        <v>398224.76000000018</v>
      </c>
      <c r="K34" s="15">
        <v>915</v>
      </c>
      <c r="L34" s="15">
        <v>198492.58000000002</v>
      </c>
      <c r="M34" s="15">
        <v>330</v>
      </c>
      <c r="N34" s="15">
        <v>115233.01000000002</v>
      </c>
      <c r="O34" s="15">
        <v>13097</v>
      </c>
      <c r="P34" s="15">
        <v>5615781.5800000029</v>
      </c>
      <c r="Q34" s="15">
        <v>0</v>
      </c>
      <c r="R34" s="15">
        <v>0</v>
      </c>
      <c r="S34" s="15">
        <v>73968</v>
      </c>
      <c r="T34" s="15">
        <v>15675881.84999999</v>
      </c>
      <c r="U34" s="16">
        <v>12849083.483606553</v>
      </c>
    </row>
    <row r="35" spans="2:24" x14ac:dyDescent="0.25">
      <c r="B35" s="1" t="s">
        <v>30</v>
      </c>
      <c r="C35" s="14">
        <v>94236</v>
      </c>
      <c r="D35" s="15">
        <v>15194391.25</v>
      </c>
      <c r="E35" s="15">
        <v>217</v>
      </c>
      <c r="F35" s="15">
        <v>33888.309999999983</v>
      </c>
      <c r="G35" s="15">
        <v>2400</v>
      </c>
      <c r="H35" s="15">
        <v>534191.95000000007</v>
      </c>
      <c r="I35" s="15">
        <v>1591</v>
      </c>
      <c r="J35" s="15">
        <v>312235.40000000008</v>
      </c>
      <c r="K35" s="15">
        <v>916</v>
      </c>
      <c r="L35" s="15">
        <v>199201.84</v>
      </c>
      <c r="M35" s="15">
        <v>490</v>
      </c>
      <c r="N35" s="15">
        <v>183845.2600000001</v>
      </c>
      <c r="O35" s="15">
        <v>13390</v>
      </c>
      <c r="P35" s="15">
        <v>5717309.700000002</v>
      </c>
      <c r="Q35" s="15">
        <v>604</v>
      </c>
      <c r="R35" s="15">
        <v>418716.67</v>
      </c>
      <c r="S35" s="15">
        <v>113844</v>
      </c>
      <c r="T35" s="15">
        <v>22593780.379999999</v>
      </c>
      <c r="U35" s="16">
        <v>18519492.114754103</v>
      </c>
    </row>
    <row r="36" spans="2:24" x14ac:dyDescent="0.25">
      <c r="B36" s="1" t="s">
        <v>0</v>
      </c>
      <c r="C36" s="14">
        <v>168707</v>
      </c>
      <c r="D36" s="15">
        <v>26724299.589999996</v>
      </c>
      <c r="E36" s="15">
        <v>295</v>
      </c>
      <c r="F36" s="15">
        <v>45008.470000000008</v>
      </c>
      <c r="G36" s="15">
        <v>3954</v>
      </c>
      <c r="H36" s="15">
        <v>843903.42000000016</v>
      </c>
      <c r="I36" s="15">
        <v>1807</v>
      </c>
      <c r="J36" s="15">
        <v>363910.70000000042</v>
      </c>
      <c r="K36" s="15">
        <v>3386</v>
      </c>
      <c r="L36" s="15">
        <v>730203.14000000048</v>
      </c>
      <c r="M36" s="15">
        <v>461</v>
      </c>
      <c r="N36" s="15">
        <v>153923.40999999995</v>
      </c>
      <c r="O36" s="15">
        <v>14522</v>
      </c>
      <c r="P36" s="15">
        <v>6196177.79</v>
      </c>
      <c r="Q36" s="15">
        <v>0</v>
      </c>
      <c r="R36" s="15">
        <v>0</v>
      </c>
      <c r="S36" s="15">
        <v>193132</v>
      </c>
      <c r="T36" s="15">
        <v>35057426.520000003</v>
      </c>
      <c r="U36" s="16">
        <v>28735595.508196723</v>
      </c>
    </row>
    <row r="37" spans="2:24" x14ac:dyDescent="0.25">
      <c r="B37" s="1" t="s">
        <v>31</v>
      </c>
      <c r="C37" s="14">
        <v>132086</v>
      </c>
      <c r="D37" s="15">
        <v>20935429.690000027</v>
      </c>
      <c r="E37" s="15">
        <v>624</v>
      </c>
      <c r="F37" s="15">
        <v>55058.820000000014</v>
      </c>
      <c r="G37" s="15">
        <v>4777</v>
      </c>
      <c r="H37" s="15">
        <v>1035946.79</v>
      </c>
      <c r="I37" s="15">
        <v>2476</v>
      </c>
      <c r="J37" s="15">
        <v>336529.56000000011</v>
      </c>
      <c r="K37" s="15">
        <v>1802</v>
      </c>
      <c r="L37" s="15">
        <v>372238.79000000021</v>
      </c>
      <c r="M37" s="15">
        <v>756</v>
      </c>
      <c r="N37" s="15">
        <v>253226.62000000002</v>
      </c>
      <c r="O37" s="15">
        <v>15812</v>
      </c>
      <c r="P37" s="15">
        <v>6530946.7800000012</v>
      </c>
      <c r="Q37" s="15">
        <v>1</v>
      </c>
      <c r="R37" s="15">
        <v>673.11</v>
      </c>
      <c r="S37" s="15">
        <v>158340</v>
      </c>
      <c r="T37" s="15">
        <v>29520050.160000049</v>
      </c>
      <c r="U37" s="16">
        <v>24196762.426229522</v>
      </c>
    </row>
    <row r="38" spans="2:24" x14ac:dyDescent="0.25">
      <c r="B38" s="1" t="s">
        <v>32</v>
      </c>
      <c r="C38" s="14">
        <v>573379</v>
      </c>
      <c r="D38" s="15">
        <v>89876304.619999975</v>
      </c>
      <c r="E38" s="15">
        <v>1104</v>
      </c>
      <c r="F38" s="15">
        <v>168481.31999999998</v>
      </c>
      <c r="G38" s="15">
        <v>11455</v>
      </c>
      <c r="H38" s="15">
        <v>2519858.660000002</v>
      </c>
      <c r="I38" s="15">
        <v>11298</v>
      </c>
      <c r="J38" s="15">
        <v>2213520.7600000002</v>
      </c>
      <c r="K38" s="15">
        <v>2953</v>
      </c>
      <c r="L38" s="15">
        <v>631919.03000000049</v>
      </c>
      <c r="M38" s="15">
        <v>586</v>
      </c>
      <c r="N38" s="15">
        <v>204900.62000000005</v>
      </c>
      <c r="O38" s="15">
        <v>1093</v>
      </c>
      <c r="P38" s="15">
        <v>483816.45999999956</v>
      </c>
      <c r="Q38" s="15">
        <v>0</v>
      </c>
      <c r="R38" s="15">
        <v>0</v>
      </c>
      <c r="S38" s="15">
        <v>601868</v>
      </c>
      <c r="T38" s="15">
        <v>96098801.470000014</v>
      </c>
      <c r="U38" s="16">
        <v>78769509.401639402</v>
      </c>
    </row>
    <row r="39" spans="2:24" x14ac:dyDescent="0.25">
      <c r="B39" s="17" t="s">
        <v>36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>
        <v>832433</v>
      </c>
      <c r="U39" s="23">
        <f t="shared" ref="U39" si="1">T39/1.22</f>
        <v>682322.13114754099</v>
      </c>
      <c r="V39" s="23"/>
      <c r="W39" s="23"/>
      <c r="X39" s="23"/>
    </row>
    <row r="40" spans="2:24" x14ac:dyDescent="0.25">
      <c r="B40" s="17" t="s">
        <v>41</v>
      </c>
      <c r="C40" s="18">
        <f t="shared" ref="C40:U40" si="2">SUM(C26:C39)</f>
        <v>2987889</v>
      </c>
      <c r="D40" s="18">
        <f t="shared" si="2"/>
        <v>461501412.69000006</v>
      </c>
      <c r="E40" s="18">
        <f t="shared" si="2"/>
        <v>10799</v>
      </c>
      <c r="F40" s="18">
        <f t="shared" si="2"/>
        <v>1383252.3400000005</v>
      </c>
      <c r="G40" s="18">
        <f t="shared" si="2"/>
        <v>73606</v>
      </c>
      <c r="H40" s="18">
        <f t="shared" si="2"/>
        <v>15935770.359999998</v>
      </c>
      <c r="I40" s="18">
        <f t="shared" si="2"/>
        <v>89883</v>
      </c>
      <c r="J40" s="18">
        <f t="shared" si="2"/>
        <v>14730255.900000004</v>
      </c>
      <c r="K40" s="18">
        <f t="shared" si="2"/>
        <v>27331</v>
      </c>
      <c r="L40" s="18">
        <f t="shared" si="2"/>
        <v>5711542.1500000013</v>
      </c>
      <c r="M40" s="18">
        <f t="shared" si="2"/>
        <v>6102</v>
      </c>
      <c r="N40" s="18">
        <f t="shared" si="2"/>
        <v>2083395.3699999999</v>
      </c>
      <c r="O40" s="18">
        <f t="shared" si="2"/>
        <v>178892</v>
      </c>
      <c r="P40" s="18">
        <f t="shared" si="2"/>
        <v>73810790.420000002</v>
      </c>
      <c r="Q40" s="18">
        <f t="shared" si="2"/>
        <v>2275</v>
      </c>
      <c r="R40" s="18">
        <f t="shared" si="2"/>
        <v>1083541.98</v>
      </c>
      <c r="S40" s="18">
        <f t="shared" si="2"/>
        <v>3376783</v>
      </c>
      <c r="T40" s="18">
        <f t="shared" si="2"/>
        <v>577072394.21000016</v>
      </c>
      <c r="U40" s="18">
        <f t="shared" si="2"/>
        <v>473010159.18852484</v>
      </c>
      <c r="V40" s="18">
        <f>124129863.65/1.22</f>
        <v>101745789.87704919</v>
      </c>
      <c r="W40" s="18"/>
      <c r="X40" s="18">
        <f>+U40-V40+W40</f>
        <v>371264369.31147563</v>
      </c>
    </row>
    <row r="41" spans="2:24" x14ac:dyDescent="0.25">
      <c r="B41" s="9" t="s">
        <v>21</v>
      </c>
      <c r="C41" s="14">
        <v>45526</v>
      </c>
      <c r="D41" s="15">
        <v>7398597.9600000028</v>
      </c>
      <c r="E41" s="15">
        <v>246</v>
      </c>
      <c r="F41" s="15">
        <v>38258.099999999991</v>
      </c>
      <c r="G41" s="15">
        <v>1608</v>
      </c>
      <c r="H41" s="15">
        <v>355847.01000000024</v>
      </c>
      <c r="I41" s="15">
        <v>1912</v>
      </c>
      <c r="J41" s="15">
        <v>386741.83000000013</v>
      </c>
      <c r="K41" s="15">
        <v>835</v>
      </c>
      <c r="L41" s="15">
        <v>177038.82</v>
      </c>
      <c r="M41" s="15">
        <v>296</v>
      </c>
      <c r="N41" s="15">
        <v>110369.63000000003</v>
      </c>
      <c r="O41" s="15">
        <v>14554</v>
      </c>
      <c r="P41" s="15">
        <v>6180751.2400000021</v>
      </c>
      <c r="Q41" s="15">
        <v>0</v>
      </c>
      <c r="R41" s="15">
        <v>0</v>
      </c>
      <c r="S41" s="15">
        <v>64977</v>
      </c>
      <c r="T41" s="15">
        <v>14647604.589999992</v>
      </c>
      <c r="U41" s="16">
        <v>12006233.270491794</v>
      </c>
    </row>
    <row r="42" spans="2:24" x14ac:dyDescent="0.25">
      <c r="B42" s="9" t="s">
        <v>22</v>
      </c>
      <c r="C42" s="14">
        <v>60361</v>
      </c>
      <c r="D42" s="15">
        <v>9552446.1200000085</v>
      </c>
      <c r="E42" s="15">
        <v>2790</v>
      </c>
      <c r="F42" s="15">
        <v>241622.61000000004</v>
      </c>
      <c r="G42" s="15">
        <v>2693</v>
      </c>
      <c r="H42" s="15">
        <v>597669.65</v>
      </c>
      <c r="I42" s="15">
        <v>3229</v>
      </c>
      <c r="J42" s="15">
        <v>619872.52000000014</v>
      </c>
      <c r="K42" s="15">
        <v>1194</v>
      </c>
      <c r="L42" s="15">
        <v>259557.38000000015</v>
      </c>
      <c r="M42" s="15">
        <v>483</v>
      </c>
      <c r="N42" s="15">
        <v>182607.74000000005</v>
      </c>
      <c r="O42" s="15">
        <v>25519</v>
      </c>
      <c r="P42" s="15">
        <v>10442581.65</v>
      </c>
      <c r="Q42" s="15">
        <v>1917</v>
      </c>
      <c r="R42" s="15">
        <v>753196.47999999952</v>
      </c>
      <c r="S42" s="15">
        <v>98186</v>
      </c>
      <c r="T42" s="15">
        <v>22649554.150000013</v>
      </c>
      <c r="U42" s="16">
        <v>18565208.319672134</v>
      </c>
    </row>
    <row r="43" spans="2:24" x14ac:dyDescent="0.25">
      <c r="B43" s="9" t="s">
        <v>23</v>
      </c>
      <c r="C43" s="14">
        <v>156296</v>
      </c>
      <c r="D43" s="15">
        <v>24658333.23</v>
      </c>
      <c r="E43" s="15">
        <v>893</v>
      </c>
      <c r="F43" s="15">
        <v>134635.93000000002</v>
      </c>
      <c r="G43" s="15">
        <v>6141</v>
      </c>
      <c r="H43" s="15">
        <v>1285626.2400000002</v>
      </c>
      <c r="I43" s="15">
        <v>7068</v>
      </c>
      <c r="J43" s="15">
        <v>1406463.9700000007</v>
      </c>
      <c r="K43" s="15">
        <v>2719</v>
      </c>
      <c r="L43" s="15">
        <v>549729.9300000004</v>
      </c>
      <c r="M43" s="15">
        <v>654</v>
      </c>
      <c r="N43" s="15">
        <v>214029.49999999991</v>
      </c>
      <c r="O43" s="15">
        <v>14516</v>
      </c>
      <c r="P43" s="15">
        <v>5974316.7100000018</v>
      </c>
      <c r="Q43" s="15">
        <v>0</v>
      </c>
      <c r="R43" s="15">
        <v>0</v>
      </c>
      <c r="S43" s="15">
        <v>188288</v>
      </c>
      <c r="T43" s="15">
        <v>34223135.51000002</v>
      </c>
      <c r="U43" s="16">
        <v>28051750.418032806</v>
      </c>
    </row>
    <row r="44" spans="2:24" x14ac:dyDescent="0.25">
      <c r="B44" s="9" t="s">
        <v>24</v>
      </c>
      <c r="C44" s="14">
        <v>133427</v>
      </c>
      <c r="D44" s="15">
        <v>21577513.710000012</v>
      </c>
      <c r="E44" s="15">
        <v>317</v>
      </c>
      <c r="F44" s="15">
        <v>48345.68</v>
      </c>
      <c r="G44" s="15">
        <v>3329</v>
      </c>
      <c r="H44" s="15">
        <v>734792.02000000037</v>
      </c>
      <c r="I44" s="15">
        <v>2811</v>
      </c>
      <c r="J44" s="15">
        <v>547506.26000000013</v>
      </c>
      <c r="K44" s="15">
        <v>1601</v>
      </c>
      <c r="L44" s="15">
        <v>348500.91000000015</v>
      </c>
      <c r="M44" s="15">
        <v>205</v>
      </c>
      <c r="N44" s="15">
        <v>77120.309999999969</v>
      </c>
      <c r="O44" s="15">
        <v>5484</v>
      </c>
      <c r="P44" s="15">
        <v>2352964.77</v>
      </c>
      <c r="Q44" s="15">
        <v>0</v>
      </c>
      <c r="R44" s="15">
        <v>0</v>
      </c>
      <c r="S44" s="15">
        <v>147174</v>
      </c>
      <c r="T44" s="15">
        <v>25686743.659999974</v>
      </c>
      <c r="U44" s="16">
        <v>21054707.91803278</v>
      </c>
    </row>
    <row r="45" spans="2:24" x14ac:dyDescent="0.25">
      <c r="B45" s="9" t="s">
        <v>25</v>
      </c>
      <c r="C45" s="14">
        <v>368008</v>
      </c>
      <c r="D45" s="15">
        <v>59732827.349999972</v>
      </c>
      <c r="E45" s="15">
        <v>2009</v>
      </c>
      <c r="F45" s="15">
        <v>293044.76000000024</v>
      </c>
      <c r="G45" s="15">
        <v>15047</v>
      </c>
      <c r="H45" s="15">
        <v>3272693.4299999992</v>
      </c>
      <c r="I45" s="15">
        <v>23281</v>
      </c>
      <c r="J45" s="15">
        <v>3097706.73</v>
      </c>
      <c r="K45" s="15">
        <v>5888</v>
      </c>
      <c r="L45" s="15">
        <v>1193487.9400000002</v>
      </c>
      <c r="M45" s="15">
        <v>1026</v>
      </c>
      <c r="N45" s="15">
        <v>347197.93</v>
      </c>
      <c r="O45" s="15">
        <v>36872</v>
      </c>
      <c r="P45" s="15">
        <v>15262363.629999999</v>
      </c>
      <c r="Q45" s="15">
        <v>0</v>
      </c>
      <c r="R45" s="15">
        <v>0</v>
      </c>
      <c r="S45" s="15">
        <v>452131</v>
      </c>
      <c r="T45" s="15">
        <v>83199321.769999936</v>
      </c>
      <c r="U45" s="16">
        <v>68196165.385245919</v>
      </c>
    </row>
    <row r="46" spans="2:24" x14ac:dyDescent="0.25">
      <c r="B46" s="9" t="s">
        <v>26</v>
      </c>
      <c r="C46" s="14">
        <v>72779</v>
      </c>
      <c r="D46" s="15">
        <v>11849216.589999996</v>
      </c>
      <c r="E46" s="15">
        <v>381</v>
      </c>
      <c r="F46" s="15">
        <v>59039.010000000009</v>
      </c>
      <c r="G46" s="15">
        <v>1883</v>
      </c>
      <c r="H46" s="15">
        <v>419977.28000000014</v>
      </c>
      <c r="I46" s="15">
        <v>2412</v>
      </c>
      <c r="J46" s="15">
        <v>497392.68000000034</v>
      </c>
      <c r="K46" s="15">
        <v>906</v>
      </c>
      <c r="L46" s="15">
        <v>197970.63000000003</v>
      </c>
      <c r="M46" s="15">
        <v>533</v>
      </c>
      <c r="N46" s="15">
        <v>208438.62000000008</v>
      </c>
      <c r="O46" s="15">
        <v>13849</v>
      </c>
      <c r="P46" s="15">
        <v>6072673.4799999995</v>
      </c>
      <c r="Q46" s="15">
        <v>0</v>
      </c>
      <c r="R46" s="15">
        <v>0</v>
      </c>
      <c r="S46" s="15">
        <v>92743</v>
      </c>
      <c r="T46" s="15">
        <v>19304708.290000003</v>
      </c>
      <c r="U46" s="16">
        <v>15823531.385245897</v>
      </c>
    </row>
    <row r="47" spans="2:24" x14ac:dyDescent="0.25">
      <c r="B47" s="9" t="s">
        <v>27</v>
      </c>
      <c r="C47" s="14">
        <v>106211</v>
      </c>
      <c r="D47" s="15">
        <v>15890564.699999992</v>
      </c>
      <c r="E47" s="15">
        <v>511</v>
      </c>
      <c r="F47" s="15">
        <v>64332.519999999968</v>
      </c>
      <c r="G47" s="15">
        <v>3339</v>
      </c>
      <c r="H47" s="15">
        <v>641539.05000000005</v>
      </c>
      <c r="I47" s="15">
        <v>2586</v>
      </c>
      <c r="J47" s="15">
        <v>513871.84000000014</v>
      </c>
      <c r="K47" s="15">
        <v>1282</v>
      </c>
      <c r="L47" s="15">
        <v>217830.72000000012</v>
      </c>
      <c r="M47" s="15">
        <v>433</v>
      </c>
      <c r="N47" s="15">
        <v>129720.50000000009</v>
      </c>
      <c r="O47" s="15">
        <v>20891</v>
      </c>
      <c r="P47" s="15">
        <v>8042439.7800000049</v>
      </c>
      <c r="Q47" s="15">
        <v>192</v>
      </c>
      <c r="R47" s="15">
        <v>44417.350000000013</v>
      </c>
      <c r="S47" s="15">
        <v>135445</v>
      </c>
      <c r="T47" s="15">
        <v>25544716.460000008</v>
      </c>
      <c r="U47" s="16">
        <v>20938292.180327863</v>
      </c>
    </row>
    <row r="48" spans="2:24" x14ac:dyDescent="0.25">
      <c r="B48" s="9" t="s">
        <v>28</v>
      </c>
      <c r="C48" s="14">
        <v>861129</v>
      </c>
      <c r="D48" s="15">
        <v>123115271.71000001</v>
      </c>
      <c r="E48" s="15">
        <v>1707</v>
      </c>
      <c r="F48" s="15">
        <v>241928.73</v>
      </c>
      <c r="G48" s="15">
        <v>15798</v>
      </c>
      <c r="H48" s="15">
        <v>3404632.32</v>
      </c>
      <c r="I48" s="15">
        <v>28982</v>
      </c>
      <c r="J48" s="15">
        <v>4198217.47</v>
      </c>
      <c r="K48" s="15">
        <v>2855</v>
      </c>
      <c r="L48" s="15">
        <v>604396.37999999989</v>
      </c>
      <c r="M48" s="15">
        <v>501</v>
      </c>
      <c r="N48" s="15">
        <v>160658.95999999996</v>
      </c>
      <c r="O48" s="15">
        <v>1056</v>
      </c>
      <c r="P48" s="15">
        <v>417846.55999999953</v>
      </c>
      <c r="Q48" s="15">
        <v>0</v>
      </c>
      <c r="R48" s="15">
        <v>0</v>
      </c>
      <c r="S48" s="15">
        <v>912028</v>
      </c>
      <c r="T48" s="15">
        <v>132142952.1300001</v>
      </c>
      <c r="U48" s="16">
        <v>108313895.18852451</v>
      </c>
    </row>
    <row r="49" spans="2:24" x14ac:dyDescent="0.25">
      <c r="B49" s="9" t="s">
        <v>29</v>
      </c>
      <c r="C49" s="14">
        <v>49844</v>
      </c>
      <c r="D49" s="15">
        <v>8024337.1499999985</v>
      </c>
      <c r="E49" s="15">
        <v>352</v>
      </c>
      <c r="F49" s="15">
        <v>54176.80000000001</v>
      </c>
      <c r="G49" s="15">
        <v>1982</v>
      </c>
      <c r="H49" s="15">
        <v>435238.39000000019</v>
      </c>
      <c r="I49" s="15">
        <v>2326</v>
      </c>
      <c r="J49" s="15">
        <v>444840.51000000013</v>
      </c>
      <c r="K49" s="15">
        <v>1044</v>
      </c>
      <c r="L49" s="15">
        <v>226568.64000000013</v>
      </c>
      <c r="M49" s="15">
        <v>366</v>
      </c>
      <c r="N49" s="15">
        <v>117885.09</v>
      </c>
      <c r="O49" s="15">
        <v>15118</v>
      </c>
      <c r="P49" s="15">
        <v>6537036.7700000014</v>
      </c>
      <c r="Q49" s="15">
        <v>0</v>
      </c>
      <c r="R49" s="15">
        <v>0</v>
      </c>
      <c r="S49" s="15">
        <v>71032</v>
      </c>
      <c r="T49" s="15">
        <v>15840083.350000001</v>
      </c>
      <c r="U49" s="16">
        <v>12983674.877049185</v>
      </c>
    </row>
    <row r="50" spans="2:24" x14ac:dyDescent="0.25">
      <c r="B50" s="9" t="s">
        <v>30</v>
      </c>
      <c r="C50" s="14">
        <v>83199</v>
      </c>
      <c r="D50" s="15">
        <v>13624592.669999992</v>
      </c>
      <c r="E50" s="15">
        <v>360</v>
      </c>
      <c r="F50" s="15">
        <v>56381.100000000013</v>
      </c>
      <c r="G50" s="15">
        <v>2706</v>
      </c>
      <c r="H50" s="15">
        <v>611388.81000000017</v>
      </c>
      <c r="I50" s="15">
        <v>1791</v>
      </c>
      <c r="J50" s="15">
        <v>352765.14000000042</v>
      </c>
      <c r="K50" s="15">
        <v>883</v>
      </c>
      <c r="L50" s="15">
        <v>192557.75000000006</v>
      </c>
      <c r="M50" s="15">
        <v>540</v>
      </c>
      <c r="N50" s="15">
        <v>198517.15999999995</v>
      </c>
      <c r="O50" s="15">
        <v>14238</v>
      </c>
      <c r="P50" s="15">
        <v>6147721.5700000031</v>
      </c>
      <c r="Q50" s="15">
        <v>970</v>
      </c>
      <c r="R50" s="15">
        <v>672327.81000000017</v>
      </c>
      <c r="S50" s="15">
        <v>104687</v>
      </c>
      <c r="T50" s="15">
        <v>21856252.010000002</v>
      </c>
      <c r="U50" s="16">
        <v>17914960.663934439</v>
      </c>
    </row>
    <row r="51" spans="2:24" x14ac:dyDescent="0.25">
      <c r="B51" s="9" t="s">
        <v>0</v>
      </c>
      <c r="C51" s="14">
        <v>113679</v>
      </c>
      <c r="D51" s="15">
        <v>18098692.510000002</v>
      </c>
      <c r="E51" s="15">
        <v>322</v>
      </c>
      <c r="F51" s="15">
        <v>49102.840000000004</v>
      </c>
      <c r="G51" s="15">
        <v>3759</v>
      </c>
      <c r="H51" s="15">
        <v>812830.18</v>
      </c>
      <c r="I51" s="15">
        <v>1641</v>
      </c>
      <c r="J51" s="15">
        <v>329796.32000000012</v>
      </c>
      <c r="K51" s="15">
        <v>2475</v>
      </c>
      <c r="L51" s="15">
        <v>525259.44000000029</v>
      </c>
      <c r="M51" s="15">
        <v>508</v>
      </c>
      <c r="N51" s="15">
        <v>179896.40000000011</v>
      </c>
      <c r="O51" s="15">
        <v>17171</v>
      </c>
      <c r="P51" s="15">
        <v>7339111.1300000027</v>
      </c>
      <c r="Q51" s="15">
        <v>1</v>
      </c>
      <c r="R51" s="15">
        <v>715.18</v>
      </c>
      <c r="S51" s="15">
        <v>139556</v>
      </c>
      <c r="T51" s="15">
        <v>27335404.000000026</v>
      </c>
      <c r="U51" s="16">
        <v>22406068.852459017</v>
      </c>
    </row>
    <row r="52" spans="2:24" x14ac:dyDescent="0.25">
      <c r="B52" s="9" t="s">
        <v>31</v>
      </c>
      <c r="C52" s="14">
        <v>103893</v>
      </c>
      <c r="D52" s="15">
        <v>16614054.6</v>
      </c>
      <c r="E52" s="15">
        <v>737</v>
      </c>
      <c r="F52" s="15">
        <v>72511.140000000029</v>
      </c>
      <c r="G52" s="15">
        <v>4559</v>
      </c>
      <c r="H52" s="15">
        <v>991090.67</v>
      </c>
      <c r="I52" s="15">
        <v>2587</v>
      </c>
      <c r="J52" s="15">
        <v>344786.28000000009</v>
      </c>
      <c r="K52" s="15">
        <v>1749</v>
      </c>
      <c r="L52" s="15">
        <v>363496.59000000014</v>
      </c>
      <c r="M52" s="15">
        <v>835</v>
      </c>
      <c r="N52" s="15">
        <v>274800.34999999998</v>
      </c>
      <c r="O52" s="15">
        <v>17160</v>
      </c>
      <c r="P52" s="15">
        <v>7115979.1899999995</v>
      </c>
      <c r="Q52" s="15">
        <v>0</v>
      </c>
      <c r="R52" s="15">
        <v>0</v>
      </c>
      <c r="S52" s="15">
        <v>131520</v>
      </c>
      <c r="T52" s="15">
        <v>25776718.820000019</v>
      </c>
      <c r="U52" s="16">
        <v>21128458.049180325</v>
      </c>
    </row>
    <row r="53" spans="2:24" x14ac:dyDescent="0.25">
      <c r="B53" s="9" t="s">
        <v>32</v>
      </c>
      <c r="C53" s="14">
        <v>468933</v>
      </c>
      <c r="D53" s="15">
        <v>73395262.579999954</v>
      </c>
      <c r="E53" s="15">
        <v>1188</v>
      </c>
      <c r="F53" s="15">
        <v>181627.44000000003</v>
      </c>
      <c r="G53" s="15">
        <v>10539</v>
      </c>
      <c r="H53" s="15">
        <v>2332945.1200000015</v>
      </c>
      <c r="I53" s="15">
        <v>9337</v>
      </c>
      <c r="J53" s="15">
        <v>1834247.3399999992</v>
      </c>
      <c r="K53" s="15">
        <v>2715</v>
      </c>
      <c r="L53" s="15">
        <v>570841.36000000034</v>
      </c>
      <c r="M53" s="15">
        <v>533</v>
      </c>
      <c r="N53" s="15">
        <v>178706.21</v>
      </c>
      <c r="O53" s="15">
        <v>1020</v>
      </c>
      <c r="P53" s="15">
        <v>455780.7799999998</v>
      </c>
      <c r="Q53" s="15">
        <v>0</v>
      </c>
      <c r="R53" s="15">
        <v>0</v>
      </c>
      <c r="S53" s="15">
        <v>494265</v>
      </c>
      <c r="T53" s="15">
        <v>78949410.830000058</v>
      </c>
      <c r="U53" s="16">
        <v>64712631.827868879</v>
      </c>
    </row>
    <row r="54" spans="2:24" x14ac:dyDescent="0.25">
      <c r="B54" s="17" t="s">
        <v>36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>
        <v>876884</v>
      </c>
      <c r="U54" s="23">
        <f>T54/1.22</f>
        <v>718757.37704918033</v>
      </c>
      <c r="V54" s="23"/>
      <c r="W54" s="23"/>
      <c r="X54" s="23"/>
    </row>
    <row r="55" spans="2:24" x14ac:dyDescent="0.25">
      <c r="B55" s="17" t="s">
        <v>42</v>
      </c>
      <c r="C55" s="18">
        <f t="shared" ref="C55:U55" si="3">SUM(C41:C54)</f>
        <v>2623285</v>
      </c>
      <c r="D55" s="18">
        <f t="shared" si="3"/>
        <v>403531710.88</v>
      </c>
      <c r="E55" s="18">
        <f t="shared" si="3"/>
        <v>11813</v>
      </c>
      <c r="F55" s="18">
        <f t="shared" si="3"/>
        <v>1535006.6600000006</v>
      </c>
      <c r="G55" s="18">
        <f t="shared" si="3"/>
        <v>73383</v>
      </c>
      <c r="H55" s="18">
        <f t="shared" si="3"/>
        <v>15896270.170000002</v>
      </c>
      <c r="I55" s="18">
        <f t="shared" si="3"/>
        <v>89963</v>
      </c>
      <c r="J55" s="18">
        <f t="shared" si="3"/>
        <v>14574208.890000001</v>
      </c>
      <c r="K55" s="18">
        <f t="shared" si="3"/>
        <v>26146</v>
      </c>
      <c r="L55" s="18">
        <f t="shared" si="3"/>
        <v>5427236.4900000012</v>
      </c>
      <c r="M55" s="18">
        <f t="shared" si="3"/>
        <v>6913</v>
      </c>
      <c r="N55" s="18">
        <f t="shared" si="3"/>
        <v>2379948.4</v>
      </c>
      <c r="O55" s="18">
        <f t="shared" si="3"/>
        <v>197448</v>
      </c>
      <c r="P55" s="18">
        <f t="shared" si="3"/>
        <v>82341567.26000002</v>
      </c>
      <c r="Q55" s="18">
        <f t="shared" si="3"/>
        <v>3080</v>
      </c>
      <c r="R55" s="18">
        <f t="shared" si="3"/>
        <v>1470656.8199999996</v>
      </c>
      <c r="S55" s="18">
        <f t="shared" si="3"/>
        <v>3032032</v>
      </c>
      <c r="T55" s="18">
        <f t="shared" si="3"/>
        <v>528033489.57000011</v>
      </c>
      <c r="U55" s="18">
        <f t="shared" si="3"/>
        <v>432814335.7131148</v>
      </c>
      <c r="V55" s="18">
        <f>124142006.07/1.22</f>
        <v>101755742.68032786</v>
      </c>
      <c r="W55" s="18"/>
      <c r="X55" s="18">
        <f>+U55-V55+W55</f>
        <v>331058593.03278697</v>
      </c>
    </row>
    <row r="56" spans="2:24" x14ac:dyDescent="0.25">
      <c r="B56" s="9" t="s">
        <v>21</v>
      </c>
      <c r="C56" s="14">
        <v>61472</v>
      </c>
      <c r="D56" s="15">
        <v>9976186.6199999973</v>
      </c>
      <c r="E56" s="15">
        <v>298</v>
      </c>
      <c r="F56" s="15">
        <v>46148.68</v>
      </c>
      <c r="G56" s="15">
        <v>1780</v>
      </c>
      <c r="H56" s="15">
        <v>392443.44</v>
      </c>
      <c r="I56" s="15">
        <v>2085</v>
      </c>
      <c r="J56" s="15">
        <v>419192.05000000016</v>
      </c>
      <c r="K56" s="15">
        <v>886</v>
      </c>
      <c r="L56" s="15">
        <v>188588.39</v>
      </c>
      <c r="M56" s="15">
        <v>319</v>
      </c>
      <c r="N56" s="15">
        <v>116538.82999999997</v>
      </c>
      <c r="O56" s="15">
        <v>15711</v>
      </c>
      <c r="P56" s="15">
        <v>6736848.4500000011</v>
      </c>
      <c r="Q56" s="15">
        <v>0</v>
      </c>
      <c r="R56" s="15">
        <v>0</v>
      </c>
      <c r="S56" s="15">
        <v>82551</v>
      </c>
      <c r="T56" s="15">
        <v>17875946.459999993</v>
      </c>
      <c r="U56" s="16">
        <v>14652415.131147547</v>
      </c>
    </row>
    <row r="57" spans="2:24" x14ac:dyDescent="0.25">
      <c r="B57" s="9" t="s">
        <v>22</v>
      </c>
      <c r="C57" s="14">
        <v>61490</v>
      </c>
      <c r="D57" s="15">
        <v>9730167.0900000017</v>
      </c>
      <c r="E57" s="15">
        <v>2833</v>
      </c>
      <c r="F57" s="15">
        <v>248235.91</v>
      </c>
      <c r="G57" s="15">
        <v>2481</v>
      </c>
      <c r="H57" s="15">
        <v>546551.30000000028</v>
      </c>
      <c r="I57" s="15">
        <v>3300</v>
      </c>
      <c r="J57" s="15">
        <v>622849.72000000009</v>
      </c>
      <c r="K57" s="15">
        <v>1228</v>
      </c>
      <c r="L57" s="15">
        <v>266117.66000000015</v>
      </c>
      <c r="M57" s="15">
        <v>328</v>
      </c>
      <c r="N57" s="15">
        <v>130653.41000000003</v>
      </c>
      <c r="O57" s="15">
        <v>26951</v>
      </c>
      <c r="P57" s="15">
        <v>10755689.260000002</v>
      </c>
      <c r="Q57" s="15">
        <v>1652</v>
      </c>
      <c r="R57" s="15">
        <v>657681.66999999969</v>
      </c>
      <c r="S57" s="15">
        <v>100263</v>
      </c>
      <c r="T57" s="15">
        <v>22957946.02</v>
      </c>
      <c r="U57" s="16">
        <v>18817988.540983595</v>
      </c>
    </row>
    <row r="58" spans="2:24" x14ac:dyDescent="0.25">
      <c r="B58" s="9" t="s">
        <v>23</v>
      </c>
      <c r="C58" s="14">
        <v>149243</v>
      </c>
      <c r="D58" s="15">
        <v>23589512.91</v>
      </c>
      <c r="E58" s="15">
        <v>832</v>
      </c>
      <c r="F58" s="15">
        <v>125284.16000000009</v>
      </c>
      <c r="G58" s="15">
        <v>6033</v>
      </c>
      <c r="H58" s="15">
        <v>1254481.8699999996</v>
      </c>
      <c r="I58" s="15">
        <v>6857</v>
      </c>
      <c r="J58" s="15">
        <v>1360672.2899999998</v>
      </c>
      <c r="K58" s="15">
        <v>2537</v>
      </c>
      <c r="L58" s="15">
        <v>522818.64000000013</v>
      </c>
      <c r="M58" s="15">
        <v>659</v>
      </c>
      <c r="N58" s="15">
        <v>200160.53</v>
      </c>
      <c r="O58" s="15">
        <v>13526</v>
      </c>
      <c r="P58" s="15">
        <v>5596851.9500000002</v>
      </c>
      <c r="Q58" s="15">
        <v>0</v>
      </c>
      <c r="R58" s="15">
        <v>0</v>
      </c>
      <c r="S58" s="15">
        <v>179687</v>
      </c>
      <c r="T58" s="15">
        <v>32649782.350000001</v>
      </c>
      <c r="U58" s="16">
        <v>26762116.680327892</v>
      </c>
    </row>
    <row r="59" spans="2:24" x14ac:dyDescent="0.25">
      <c r="B59" s="9" t="s">
        <v>24</v>
      </c>
      <c r="C59" s="14">
        <v>130784</v>
      </c>
      <c r="D59" s="15">
        <v>21253477.360000011</v>
      </c>
      <c r="E59" s="15">
        <v>301</v>
      </c>
      <c r="F59" s="15">
        <v>45987.910000000025</v>
      </c>
      <c r="G59" s="15">
        <v>3207</v>
      </c>
      <c r="H59" s="15">
        <v>711540.11000000022</v>
      </c>
      <c r="I59" s="15">
        <v>2926</v>
      </c>
      <c r="J59" s="15">
        <v>575207.12000000034</v>
      </c>
      <c r="K59" s="15">
        <v>1665</v>
      </c>
      <c r="L59" s="15">
        <v>363217.42</v>
      </c>
      <c r="M59" s="15">
        <v>200</v>
      </c>
      <c r="N59" s="15">
        <v>72009.189999999973</v>
      </c>
      <c r="O59" s="15">
        <v>5170</v>
      </c>
      <c r="P59" s="15">
        <v>2217314.2899999996</v>
      </c>
      <c r="Q59" s="15">
        <v>0</v>
      </c>
      <c r="R59" s="15">
        <v>0</v>
      </c>
      <c r="S59" s="15">
        <v>144253</v>
      </c>
      <c r="T59" s="15">
        <v>25238753.399999987</v>
      </c>
      <c r="U59" s="16">
        <v>20687502.786885232</v>
      </c>
    </row>
    <row r="60" spans="2:24" x14ac:dyDescent="0.25">
      <c r="B60" s="9" t="s">
        <v>25</v>
      </c>
      <c r="C60" s="14">
        <v>358307</v>
      </c>
      <c r="D60" s="15">
        <v>58116803.300000019</v>
      </c>
      <c r="E60" s="15">
        <v>1860</v>
      </c>
      <c r="F60" s="15">
        <v>271326.85000000003</v>
      </c>
      <c r="G60" s="15">
        <v>15107</v>
      </c>
      <c r="H60" s="15">
        <v>3277745.03</v>
      </c>
      <c r="I60" s="15">
        <v>22673</v>
      </c>
      <c r="J60" s="15">
        <v>3056728.9899999984</v>
      </c>
      <c r="K60" s="15">
        <v>5770</v>
      </c>
      <c r="L60" s="15">
        <v>1153409.1000000003</v>
      </c>
      <c r="M60" s="15">
        <v>1099</v>
      </c>
      <c r="N60" s="15">
        <v>332234.78000000009</v>
      </c>
      <c r="O60" s="15">
        <v>37811</v>
      </c>
      <c r="P60" s="15">
        <v>15745815.420000002</v>
      </c>
      <c r="Q60" s="15">
        <v>9</v>
      </c>
      <c r="R60" s="15">
        <v>6057.9899999999989</v>
      </c>
      <c r="S60" s="15">
        <v>442636</v>
      </c>
      <c r="T60" s="15">
        <v>81960121.460000068</v>
      </c>
      <c r="U60" s="16">
        <v>67180427.426229537</v>
      </c>
    </row>
    <row r="61" spans="2:24" x14ac:dyDescent="0.25">
      <c r="B61" s="9" t="s">
        <v>26</v>
      </c>
      <c r="C61" s="14">
        <v>58399</v>
      </c>
      <c r="D61" s="15">
        <v>9642882.4799999986</v>
      </c>
      <c r="E61" s="15">
        <v>396</v>
      </c>
      <c r="F61" s="15">
        <v>63013.5</v>
      </c>
      <c r="G61" s="15">
        <v>1732</v>
      </c>
      <c r="H61" s="15">
        <v>386188.11000000016</v>
      </c>
      <c r="I61" s="15">
        <v>2396</v>
      </c>
      <c r="J61" s="15">
        <v>493122.52000000048</v>
      </c>
      <c r="K61" s="15">
        <v>958</v>
      </c>
      <c r="L61" s="15">
        <v>208929.13000000006</v>
      </c>
      <c r="M61" s="15">
        <v>320</v>
      </c>
      <c r="N61" s="15">
        <v>123546.97000000002</v>
      </c>
      <c r="O61" s="15">
        <v>13337</v>
      </c>
      <c r="P61" s="15">
        <v>5814747.3400000017</v>
      </c>
      <c r="Q61" s="15">
        <v>0</v>
      </c>
      <c r="R61" s="15">
        <v>0</v>
      </c>
      <c r="S61" s="15">
        <v>77538</v>
      </c>
      <c r="T61" s="15">
        <v>16732430.049999993</v>
      </c>
      <c r="U61" s="16">
        <v>13715106.598360654</v>
      </c>
    </row>
    <row r="62" spans="2:24" x14ac:dyDescent="0.25">
      <c r="B62" s="9" t="s">
        <v>27</v>
      </c>
      <c r="C62" s="14">
        <v>103690</v>
      </c>
      <c r="D62" s="15">
        <v>15515752.909999998</v>
      </c>
      <c r="E62" s="15">
        <v>520</v>
      </c>
      <c r="F62" s="15">
        <v>65020.93</v>
      </c>
      <c r="G62" s="15">
        <v>3496</v>
      </c>
      <c r="H62" s="15">
        <v>679116.7000000003</v>
      </c>
      <c r="I62" s="15">
        <v>2724</v>
      </c>
      <c r="J62" s="15">
        <v>541856.62000000011</v>
      </c>
      <c r="K62" s="15">
        <v>1484</v>
      </c>
      <c r="L62" s="15">
        <v>270431.76000000013</v>
      </c>
      <c r="M62" s="15">
        <v>474</v>
      </c>
      <c r="N62" s="15">
        <v>154892.17000000001</v>
      </c>
      <c r="O62" s="15">
        <v>29114</v>
      </c>
      <c r="P62" s="15">
        <v>11441064.130000008</v>
      </c>
      <c r="Q62" s="15">
        <v>167</v>
      </c>
      <c r="R62" s="15">
        <v>46310.320000000022</v>
      </c>
      <c r="S62" s="15">
        <v>141669</v>
      </c>
      <c r="T62" s="15">
        <v>28714445.53999998</v>
      </c>
      <c r="U62" s="16">
        <v>23536430.770491786</v>
      </c>
    </row>
    <row r="63" spans="2:24" x14ac:dyDescent="0.25">
      <c r="B63" s="9" t="s">
        <v>28</v>
      </c>
      <c r="C63" s="14">
        <v>775892</v>
      </c>
      <c r="D63" s="15">
        <v>110240120.64</v>
      </c>
      <c r="E63" s="15">
        <v>1624</v>
      </c>
      <c r="F63" s="15">
        <v>217659.59000000011</v>
      </c>
      <c r="G63" s="15">
        <v>15564</v>
      </c>
      <c r="H63" s="15">
        <v>3367830.96</v>
      </c>
      <c r="I63" s="15">
        <v>27101</v>
      </c>
      <c r="J63" s="15">
        <v>3920412.8900000006</v>
      </c>
      <c r="K63" s="15">
        <v>2933</v>
      </c>
      <c r="L63" s="15">
        <v>621951.90000000061</v>
      </c>
      <c r="M63" s="15">
        <v>457</v>
      </c>
      <c r="N63" s="15">
        <v>156270.96000000005</v>
      </c>
      <c r="O63" s="15">
        <v>963</v>
      </c>
      <c r="P63" s="15">
        <v>382636.64999999962</v>
      </c>
      <c r="Q63" s="15">
        <v>0</v>
      </c>
      <c r="R63" s="15">
        <v>0</v>
      </c>
      <c r="S63" s="15">
        <v>824534</v>
      </c>
      <c r="T63" s="15">
        <v>118906883.59000009</v>
      </c>
      <c r="U63" s="16">
        <v>97464658.680327833</v>
      </c>
    </row>
    <row r="64" spans="2:24" x14ac:dyDescent="0.25">
      <c r="B64" s="9" t="s">
        <v>29</v>
      </c>
      <c r="C64" s="14">
        <v>60647</v>
      </c>
      <c r="D64" s="15">
        <v>9785926.0299999975</v>
      </c>
      <c r="E64" s="15">
        <v>247</v>
      </c>
      <c r="F64" s="15">
        <v>38113.33</v>
      </c>
      <c r="G64" s="15">
        <v>2284</v>
      </c>
      <c r="H64" s="15">
        <v>500952.61000000022</v>
      </c>
      <c r="I64" s="15">
        <v>2593</v>
      </c>
      <c r="J64" s="15">
        <v>496605.28000000014</v>
      </c>
      <c r="K64" s="15">
        <v>1019</v>
      </c>
      <c r="L64" s="15">
        <v>222204.93000000011</v>
      </c>
      <c r="M64" s="15">
        <v>448</v>
      </c>
      <c r="N64" s="15">
        <v>151873.62000000002</v>
      </c>
      <c r="O64" s="15">
        <v>13776</v>
      </c>
      <c r="P64" s="15">
        <v>5936865.0500000007</v>
      </c>
      <c r="Q64" s="15">
        <v>0</v>
      </c>
      <c r="R64" s="15">
        <v>0</v>
      </c>
      <c r="S64" s="15">
        <v>81014</v>
      </c>
      <c r="T64" s="15">
        <v>17132540.850000001</v>
      </c>
      <c r="U64" s="16">
        <v>14043066.270491805</v>
      </c>
    </row>
    <row r="65" spans="2:24" x14ac:dyDescent="0.25">
      <c r="B65" s="9" t="s">
        <v>30</v>
      </c>
      <c r="C65" s="14">
        <v>82410</v>
      </c>
      <c r="D65" s="15">
        <v>13651272.240000004</v>
      </c>
      <c r="E65" s="15">
        <v>272</v>
      </c>
      <c r="F65" s="15">
        <v>42890.779999999992</v>
      </c>
      <c r="G65" s="15">
        <v>2930</v>
      </c>
      <c r="H65" s="15">
        <v>665090.2100000002</v>
      </c>
      <c r="I65" s="15">
        <v>2040</v>
      </c>
      <c r="J65" s="15">
        <v>405312.31000000006</v>
      </c>
      <c r="K65" s="15">
        <v>1014</v>
      </c>
      <c r="L65" s="15">
        <v>222950.94999999995</v>
      </c>
      <c r="M65" s="15">
        <v>576</v>
      </c>
      <c r="N65" s="15">
        <v>212722.43000000005</v>
      </c>
      <c r="O65" s="15">
        <v>15914</v>
      </c>
      <c r="P65" s="15">
        <v>6928682.9400000041</v>
      </c>
      <c r="Q65" s="15">
        <v>942</v>
      </c>
      <c r="R65" s="15">
        <v>654423.12000000011</v>
      </c>
      <c r="S65" s="15">
        <v>106098</v>
      </c>
      <c r="T65" s="15">
        <v>22783344.980000008</v>
      </c>
      <c r="U65" s="16">
        <v>18674872.934426237</v>
      </c>
    </row>
    <row r="66" spans="2:24" x14ac:dyDescent="0.25">
      <c r="B66" s="9" t="s">
        <v>0</v>
      </c>
      <c r="C66" s="14">
        <v>99244</v>
      </c>
      <c r="D66" s="15">
        <v>15880246.129999999</v>
      </c>
      <c r="E66" s="15">
        <v>289</v>
      </c>
      <c r="F66" s="15">
        <v>43855.989999999991</v>
      </c>
      <c r="G66" s="15">
        <v>3562</v>
      </c>
      <c r="H66" s="15">
        <v>774381.5000000007</v>
      </c>
      <c r="I66" s="15">
        <v>1443</v>
      </c>
      <c r="J66" s="15">
        <v>285662.0900000002</v>
      </c>
      <c r="K66" s="15">
        <v>2388</v>
      </c>
      <c r="L66" s="15">
        <v>509156.71</v>
      </c>
      <c r="M66" s="15">
        <v>539</v>
      </c>
      <c r="N66" s="15">
        <v>193843.20000000004</v>
      </c>
      <c r="O66" s="15">
        <v>13918</v>
      </c>
      <c r="P66" s="15">
        <v>5970446.160000002</v>
      </c>
      <c r="Q66" s="15">
        <v>1</v>
      </c>
      <c r="R66" s="15">
        <v>715.18</v>
      </c>
      <c r="S66" s="15">
        <v>121384</v>
      </c>
      <c r="T66" s="15">
        <v>23658306.960000008</v>
      </c>
      <c r="U66" s="16">
        <v>19392054.885245878</v>
      </c>
    </row>
    <row r="67" spans="2:24" x14ac:dyDescent="0.25">
      <c r="B67" s="9" t="s">
        <v>31</v>
      </c>
      <c r="C67" s="14">
        <v>110274</v>
      </c>
      <c r="D67" s="15">
        <v>17708174.330000002</v>
      </c>
      <c r="E67" s="15">
        <v>703</v>
      </c>
      <c r="F67" s="15">
        <v>63768.170000000006</v>
      </c>
      <c r="G67" s="15">
        <v>4622</v>
      </c>
      <c r="H67" s="15">
        <v>999367.71000000031</v>
      </c>
      <c r="I67" s="15">
        <v>2431</v>
      </c>
      <c r="J67" s="15">
        <v>318543.09000000014</v>
      </c>
      <c r="K67" s="15">
        <v>1697</v>
      </c>
      <c r="L67" s="15">
        <v>351102.28000000009</v>
      </c>
      <c r="M67" s="15">
        <v>896</v>
      </c>
      <c r="N67" s="15">
        <v>294053.81999999995</v>
      </c>
      <c r="O67" s="15">
        <v>18334</v>
      </c>
      <c r="P67" s="15">
        <v>7531529.7400000012</v>
      </c>
      <c r="Q67" s="15">
        <v>0</v>
      </c>
      <c r="R67" s="15">
        <v>0</v>
      </c>
      <c r="S67" s="15">
        <v>138957</v>
      </c>
      <c r="T67" s="15">
        <v>27266539.139999986</v>
      </c>
      <c r="U67" s="16">
        <v>22349622.245901626</v>
      </c>
    </row>
    <row r="68" spans="2:24" x14ac:dyDescent="0.25">
      <c r="B68" s="9" t="s">
        <v>32</v>
      </c>
      <c r="C68" s="14">
        <v>419562</v>
      </c>
      <c r="D68" s="15">
        <v>65703999.51000002</v>
      </c>
      <c r="E68" s="15">
        <v>1093</v>
      </c>
      <c r="F68" s="15">
        <v>166898.64999999997</v>
      </c>
      <c r="G68" s="15">
        <v>9791</v>
      </c>
      <c r="H68" s="15">
        <v>2165843.6400000006</v>
      </c>
      <c r="I68" s="15">
        <v>8835</v>
      </c>
      <c r="J68" s="15">
        <v>1742798.3800000011</v>
      </c>
      <c r="K68" s="15">
        <v>2343</v>
      </c>
      <c r="L68" s="15">
        <v>492511.16</v>
      </c>
      <c r="M68" s="15">
        <v>497</v>
      </c>
      <c r="N68" s="15">
        <v>169329.57000000009</v>
      </c>
      <c r="O68" s="15">
        <v>714</v>
      </c>
      <c r="P68" s="15">
        <v>322579.18999999983</v>
      </c>
      <c r="Q68" s="15">
        <v>0</v>
      </c>
      <c r="R68" s="15">
        <v>0</v>
      </c>
      <c r="S68" s="15">
        <v>442835</v>
      </c>
      <c r="T68" s="15">
        <v>70763960.100000098</v>
      </c>
      <c r="U68" s="16">
        <v>58003245.983606562</v>
      </c>
    </row>
    <row r="69" spans="2:24" x14ac:dyDescent="0.25">
      <c r="B69" s="17" t="s">
        <v>36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>
        <v>889509.72</v>
      </c>
      <c r="U69" s="23">
        <f>T69/1.22</f>
        <v>729106.32786885242</v>
      </c>
      <c r="V69" s="23"/>
      <c r="W69" s="23"/>
      <c r="X69" s="23"/>
    </row>
    <row r="70" spans="2:24" x14ac:dyDescent="0.25">
      <c r="B70" s="17" t="s">
        <v>43</v>
      </c>
      <c r="C70" s="18">
        <f t="shared" ref="C70:U70" si="4">SUM(C56:C69)</f>
        <v>2471414</v>
      </c>
      <c r="D70" s="18">
        <f t="shared" si="4"/>
        <v>380794521.55000007</v>
      </c>
      <c r="E70" s="18">
        <f t="shared" si="4"/>
        <v>11268</v>
      </c>
      <c r="F70" s="18">
        <f t="shared" si="4"/>
        <v>1438204.4500000004</v>
      </c>
      <c r="G70" s="18">
        <f t="shared" si="4"/>
        <v>72589</v>
      </c>
      <c r="H70" s="18">
        <f t="shared" si="4"/>
        <v>15721533.190000001</v>
      </c>
      <c r="I70" s="18">
        <f t="shared" si="4"/>
        <v>87404</v>
      </c>
      <c r="J70" s="18">
        <f t="shared" si="4"/>
        <v>14238963.35</v>
      </c>
      <c r="K70" s="18">
        <f t="shared" si="4"/>
        <v>25922</v>
      </c>
      <c r="L70" s="18">
        <f t="shared" si="4"/>
        <v>5393390.0300000021</v>
      </c>
      <c r="M70" s="18">
        <f t="shared" si="4"/>
        <v>6812</v>
      </c>
      <c r="N70" s="18">
        <f t="shared" si="4"/>
        <v>2308129.4800000004</v>
      </c>
      <c r="O70" s="18">
        <f t="shared" si="4"/>
        <v>205239</v>
      </c>
      <c r="P70" s="18">
        <f t="shared" si="4"/>
        <v>85381070.570000008</v>
      </c>
      <c r="Q70" s="18">
        <f t="shared" si="4"/>
        <v>2771</v>
      </c>
      <c r="R70" s="18">
        <f t="shared" si="4"/>
        <v>1365188.2799999998</v>
      </c>
      <c r="S70" s="18">
        <f t="shared" si="4"/>
        <v>2883419</v>
      </c>
      <c r="T70" s="18">
        <f t="shared" si="4"/>
        <v>507530510.6200003</v>
      </c>
      <c r="U70" s="18">
        <f t="shared" si="4"/>
        <v>416008615.26229507</v>
      </c>
      <c r="V70" s="18">
        <v>98609212</v>
      </c>
      <c r="W70" s="18">
        <f>(363536846-20427944.6-13896670.3)/1.22</f>
        <v>269846091.06557375</v>
      </c>
      <c r="X70" s="18">
        <f>+U70-V70+W70</f>
        <v>587245494.32786882</v>
      </c>
    </row>
    <row r="71" spans="2:24" x14ac:dyDescent="0.25">
      <c r="B71" s="9" t="s">
        <v>21</v>
      </c>
      <c r="C71" s="14">
        <v>40687</v>
      </c>
      <c r="D71" s="15">
        <v>6672812.0800000066</v>
      </c>
      <c r="E71" s="15">
        <v>231</v>
      </c>
      <c r="F71" s="15">
        <v>35346.090000000011</v>
      </c>
      <c r="G71" s="15">
        <v>1589</v>
      </c>
      <c r="H71" s="15">
        <v>350611.34000000055</v>
      </c>
      <c r="I71" s="15">
        <v>2017</v>
      </c>
      <c r="J71" s="15">
        <v>403077.01000000007</v>
      </c>
      <c r="K71" s="15">
        <v>833</v>
      </c>
      <c r="L71" s="15">
        <v>177371.28000000006</v>
      </c>
      <c r="M71" s="15">
        <v>351</v>
      </c>
      <c r="N71" s="15">
        <v>136071.12000000011</v>
      </c>
      <c r="O71" s="15">
        <v>15801</v>
      </c>
      <c r="P71" s="15">
        <v>6756194.3300000038</v>
      </c>
      <c r="Q71" s="15">
        <v>0</v>
      </c>
      <c r="R71" s="15">
        <v>0</v>
      </c>
      <c r="S71" s="15">
        <v>61509</v>
      </c>
      <c r="T71" s="15">
        <v>14531483.250000009</v>
      </c>
      <c r="U71" s="16">
        <v>11911051.844262291</v>
      </c>
    </row>
    <row r="72" spans="2:24" x14ac:dyDescent="0.25">
      <c r="B72" s="9" t="s">
        <v>22</v>
      </c>
      <c r="C72" s="14">
        <v>63546</v>
      </c>
      <c r="D72" s="15">
        <v>9946034.9799999893</v>
      </c>
      <c r="E72" s="15">
        <v>3356</v>
      </c>
      <c r="F72" s="15">
        <v>296918.21000000037</v>
      </c>
      <c r="G72" s="15">
        <v>2670</v>
      </c>
      <c r="H72" s="15">
        <v>590646.20000000054</v>
      </c>
      <c r="I72" s="15">
        <v>4058</v>
      </c>
      <c r="J72" s="15">
        <v>779755.50000000047</v>
      </c>
      <c r="K72" s="15">
        <v>1146</v>
      </c>
      <c r="L72" s="15">
        <v>245077.42000000019</v>
      </c>
      <c r="M72" s="15">
        <v>306</v>
      </c>
      <c r="N72" s="15">
        <v>113208.27000000005</v>
      </c>
      <c r="O72" s="15">
        <v>20417</v>
      </c>
      <c r="P72" s="15">
        <v>8337160.9399999995</v>
      </c>
      <c r="Q72" s="15">
        <v>685</v>
      </c>
      <c r="R72" s="15">
        <v>292231.7099999999</v>
      </c>
      <c r="S72" s="15">
        <v>96184</v>
      </c>
      <c r="T72" s="15">
        <v>20601033.229999989</v>
      </c>
      <c r="U72" s="16">
        <v>16886092.811475404</v>
      </c>
    </row>
    <row r="73" spans="2:24" x14ac:dyDescent="0.25">
      <c r="B73" s="9" t="s">
        <v>23</v>
      </c>
      <c r="C73" s="14">
        <v>131220</v>
      </c>
      <c r="D73" s="15">
        <v>20749067.090000007</v>
      </c>
      <c r="E73" s="15">
        <v>712</v>
      </c>
      <c r="F73" s="15">
        <v>104300.50000000006</v>
      </c>
      <c r="G73" s="15">
        <v>6022</v>
      </c>
      <c r="H73" s="15">
        <v>1269230.6299999994</v>
      </c>
      <c r="I73" s="15">
        <v>6359</v>
      </c>
      <c r="J73" s="15">
        <v>1248292.55</v>
      </c>
      <c r="K73" s="15">
        <v>2618</v>
      </c>
      <c r="L73" s="15">
        <v>526392.22000000044</v>
      </c>
      <c r="M73" s="15">
        <v>614</v>
      </c>
      <c r="N73" s="15">
        <v>194362.02000000014</v>
      </c>
      <c r="O73" s="15">
        <v>14502</v>
      </c>
      <c r="P73" s="15">
        <v>5973731.6900000013</v>
      </c>
      <c r="Q73" s="15">
        <v>0</v>
      </c>
      <c r="R73" s="15">
        <v>0</v>
      </c>
      <c r="S73" s="15">
        <v>162047</v>
      </c>
      <c r="T73" s="15">
        <v>30065376.699999988</v>
      </c>
      <c r="U73" s="16">
        <v>24643751.393442634</v>
      </c>
    </row>
    <row r="74" spans="2:24" x14ac:dyDescent="0.25">
      <c r="B74" s="9" t="s">
        <v>24</v>
      </c>
      <c r="C74" s="14">
        <v>84750</v>
      </c>
      <c r="D74" s="15">
        <v>13855475.219999999</v>
      </c>
      <c r="E74" s="15">
        <v>209</v>
      </c>
      <c r="F74" s="15">
        <v>32257.55</v>
      </c>
      <c r="G74" s="15">
        <v>3113</v>
      </c>
      <c r="H74" s="15">
        <v>690393.95000000088</v>
      </c>
      <c r="I74" s="15">
        <v>2345</v>
      </c>
      <c r="J74" s="15">
        <v>453502.92000000022</v>
      </c>
      <c r="K74" s="15">
        <v>2171</v>
      </c>
      <c r="L74" s="15">
        <v>504662.05000000034</v>
      </c>
      <c r="M74" s="15">
        <v>214</v>
      </c>
      <c r="N74" s="15">
        <v>80673.120000000054</v>
      </c>
      <c r="O74" s="15">
        <v>6651</v>
      </c>
      <c r="P74" s="15">
        <v>2863479.7500000005</v>
      </c>
      <c r="Q74" s="15">
        <v>0</v>
      </c>
      <c r="R74" s="15">
        <v>0</v>
      </c>
      <c r="S74" s="15">
        <v>99453</v>
      </c>
      <c r="T74" s="15">
        <v>18480444.559999976</v>
      </c>
      <c r="U74" s="16">
        <v>15147905.377049182</v>
      </c>
    </row>
    <row r="75" spans="2:24" x14ac:dyDescent="0.25">
      <c r="B75" s="9" t="s">
        <v>25</v>
      </c>
      <c r="C75" s="14">
        <v>341891</v>
      </c>
      <c r="D75" s="15">
        <v>55536690.17999997</v>
      </c>
      <c r="E75" s="15">
        <v>1939</v>
      </c>
      <c r="F75" s="15">
        <v>294392.91000000027</v>
      </c>
      <c r="G75" s="15">
        <v>14934</v>
      </c>
      <c r="H75" s="15">
        <v>3241485.7099999986</v>
      </c>
      <c r="I75" s="15">
        <v>23051</v>
      </c>
      <c r="J75" s="15">
        <v>3037691.7899999991</v>
      </c>
      <c r="K75" s="15">
        <v>6273</v>
      </c>
      <c r="L75" s="15">
        <v>1252099.6800000004</v>
      </c>
      <c r="M75" s="15">
        <v>1032</v>
      </c>
      <c r="N75" s="15">
        <v>328568.72000000026</v>
      </c>
      <c r="O75" s="15">
        <v>44754</v>
      </c>
      <c r="P75" s="15">
        <v>18600718.319999993</v>
      </c>
      <c r="Q75" s="15">
        <v>3</v>
      </c>
      <c r="R75" s="15">
        <v>2263.34</v>
      </c>
      <c r="S75" s="15">
        <v>433877</v>
      </c>
      <c r="T75" s="15">
        <v>82293910.650000036</v>
      </c>
      <c r="U75" s="16">
        <v>67454025.122950867</v>
      </c>
    </row>
    <row r="76" spans="2:24" x14ac:dyDescent="0.25">
      <c r="B76" s="9" t="s">
        <v>26</v>
      </c>
      <c r="C76" s="14">
        <v>48333</v>
      </c>
      <c r="D76" s="15">
        <v>8035026.8300000066</v>
      </c>
      <c r="E76" s="15">
        <v>324</v>
      </c>
      <c r="F76" s="15">
        <v>51586.200000000019</v>
      </c>
      <c r="G76" s="15">
        <v>1678</v>
      </c>
      <c r="H76" s="15">
        <v>374298.72000000009</v>
      </c>
      <c r="I76" s="15">
        <v>2389</v>
      </c>
      <c r="J76" s="15">
        <v>493198.78000000014</v>
      </c>
      <c r="K76" s="15">
        <v>888</v>
      </c>
      <c r="L76" s="15">
        <v>192772.16</v>
      </c>
      <c r="M76" s="15">
        <v>306</v>
      </c>
      <c r="N76" s="15">
        <v>111471.32000000008</v>
      </c>
      <c r="O76" s="15">
        <v>12243</v>
      </c>
      <c r="P76" s="15">
        <v>5324803.4300000025</v>
      </c>
      <c r="Q76" s="15">
        <v>0</v>
      </c>
      <c r="R76" s="15">
        <v>0</v>
      </c>
      <c r="S76" s="15">
        <v>66161</v>
      </c>
      <c r="T76" s="15">
        <v>14583157.440000009</v>
      </c>
      <c r="U76" s="16">
        <v>11953407.737704927</v>
      </c>
    </row>
    <row r="77" spans="2:24" x14ac:dyDescent="0.25">
      <c r="B77" s="9" t="s">
        <v>27</v>
      </c>
      <c r="C77" s="14">
        <v>85744</v>
      </c>
      <c r="D77" s="15">
        <v>12701529.360000003</v>
      </c>
      <c r="E77" s="15">
        <v>441</v>
      </c>
      <c r="F77" s="15">
        <v>58388.320000000014</v>
      </c>
      <c r="G77" s="15">
        <v>3450</v>
      </c>
      <c r="H77" s="15">
        <v>650880.22000000055</v>
      </c>
      <c r="I77" s="15">
        <v>2736</v>
      </c>
      <c r="J77" s="15">
        <v>537941.77000000014</v>
      </c>
      <c r="K77" s="15">
        <v>1385</v>
      </c>
      <c r="L77" s="15">
        <v>247017.48000000013</v>
      </c>
      <c r="M77" s="15">
        <v>325</v>
      </c>
      <c r="N77" s="15">
        <v>98706.350000000035</v>
      </c>
      <c r="O77" s="15">
        <v>30531</v>
      </c>
      <c r="P77" s="15">
        <v>11852065.18</v>
      </c>
      <c r="Q77" s="15">
        <v>198</v>
      </c>
      <c r="R77" s="15">
        <v>41060.19000000001</v>
      </c>
      <c r="S77" s="15">
        <v>124810</v>
      </c>
      <c r="T77" s="15">
        <v>26187588.869999956</v>
      </c>
      <c r="U77" s="16">
        <v>21465236.778688531</v>
      </c>
    </row>
    <row r="78" spans="2:24" x14ac:dyDescent="0.25">
      <c r="B78" s="9" t="s">
        <v>28</v>
      </c>
      <c r="C78" s="14">
        <v>718108</v>
      </c>
      <c r="D78" s="15">
        <v>100145259.73999986</v>
      </c>
      <c r="E78" s="15">
        <v>1444</v>
      </c>
      <c r="F78" s="15">
        <v>188654.29000000021</v>
      </c>
      <c r="G78" s="15">
        <v>14970</v>
      </c>
      <c r="H78" s="15">
        <v>3253844.03</v>
      </c>
      <c r="I78" s="15">
        <v>26816</v>
      </c>
      <c r="J78" s="15">
        <v>3815567.6600000011</v>
      </c>
      <c r="K78" s="15">
        <v>2904</v>
      </c>
      <c r="L78" s="15">
        <v>609543.27000000037</v>
      </c>
      <c r="M78" s="15">
        <v>433</v>
      </c>
      <c r="N78" s="15">
        <v>151622.9200000001</v>
      </c>
      <c r="O78" s="15">
        <v>1022</v>
      </c>
      <c r="P78" s="15">
        <v>391606.25999999966</v>
      </c>
      <c r="Q78" s="15">
        <v>0</v>
      </c>
      <c r="R78" s="15">
        <v>0</v>
      </c>
      <c r="S78" s="15">
        <v>765697</v>
      </c>
      <c r="T78" s="15">
        <v>108556098.16999991</v>
      </c>
      <c r="U78" s="16">
        <v>88980408.336065531</v>
      </c>
    </row>
    <row r="79" spans="2:24" x14ac:dyDescent="0.25">
      <c r="B79" s="9" t="s">
        <v>29</v>
      </c>
      <c r="C79" s="14">
        <v>42411</v>
      </c>
      <c r="D79" s="15">
        <v>6828580.1699999999</v>
      </c>
      <c r="E79" s="15">
        <v>302</v>
      </c>
      <c r="F79" s="15">
        <v>46210.340000000011</v>
      </c>
      <c r="G79" s="15">
        <v>2136</v>
      </c>
      <c r="H79" s="15">
        <v>466543.00000000023</v>
      </c>
      <c r="I79" s="15">
        <v>2493</v>
      </c>
      <c r="J79" s="15">
        <v>480898.10000000027</v>
      </c>
      <c r="K79" s="15">
        <v>849</v>
      </c>
      <c r="L79" s="15">
        <v>184271.12000000002</v>
      </c>
      <c r="M79" s="15">
        <v>387</v>
      </c>
      <c r="N79" s="15">
        <v>132873.07000000012</v>
      </c>
      <c r="O79" s="15">
        <v>14914</v>
      </c>
      <c r="P79" s="15">
        <v>6449340.2900000047</v>
      </c>
      <c r="Q79" s="15">
        <v>0</v>
      </c>
      <c r="R79" s="15">
        <v>0</v>
      </c>
      <c r="S79" s="15">
        <v>63492</v>
      </c>
      <c r="T79" s="15">
        <v>14588716.090000002</v>
      </c>
      <c r="U79" s="16">
        <v>11957964.008196726</v>
      </c>
    </row>
    <row r="80" spans="2:24" x14ac:dyDescent="0.25">
      <c r="B80" s="9" t="s">
        <v>30</v>
      </c>
      <c r="C80" s="14">
        <v>61447</v>
      </c>
      <c r="D80" s="15">
        <v>10213170.550000001</v>
      </c>
      <c r="E80" s="15">
        <v>300</v>
      </c>
      <c r="F80" s="15">
        <v>47009.94</v>
      </c>
      <c r="G80" s="15">
        <v>2961</v>
      </c>
      <c r="H80" s="15">
        <v>671633.32000000053</v>
      </c>
      <c r="I80" s="15">
        <v>1925</v>
      </c>
      <c r="J80" s="15">
        <v>386303.03000000038</v>
      </c>
      <c r="K80" s="15">
        <v>980</v>
      </c>
      <c r="L80" s="15">
        <v>214937.71000000014</v>
      </c>
      <c r="M80" s="15">
        <v>456</v>
      </c>
      <c r="N80" s="15">
        <v>170428.30000000013</v>
      </c>
      <c r="O80" s="15">
        <v>18031</v>
      </c>
      <c r="P80" s="15">
        <v>7823884.919999999</v>
      </c>
      <c r="Q80" s="15">
        <v>430</v>
      </c>
      <c r="R80" s="15">
        <v>298036.42</v>
      </c>
      <c r="S80" s="15">
        <v>86530</v>
      </c>
      <c r="T80" s="15">
        <v>19825404.18999999</v>
      </c>
      <c r="U80" s="16">
        <v>16250331.303278692</v>
      </c>
    </row>
    <row r="81" spans="2:24" x14ac:dyDescent="0.25">
      <c r="B81" s="9" t="s">
        <v>0</v>
      </c>
      <c r="C81" s="14">
        <v>71735</v>
      </c>
      <c r="D81" s="15">
        <v>11541264.610000009</v>
      </c>
      <c r="E81" s="15">
        <v>276</v>
      </c>
      <c r="F81" s="15">
        <v>41904.120000000024</v>
      </c>
      <c r="G81" s="15">
        <v>3558</v>
      </c>
      <c r="H81" s="15">
        <v>766323.99</v>
      </c>
      <c r="I81" s="15">
        <v>1328</v>
      </c>
      <c r="J81" s="15">
        <v>264126.18000000011</v>
      </c>
      <c r="K81" s="15">
        <v>2625</v>
      </c>
      <c r="L81" s="15">
        <v>563353.27000000025</v>
      </c>
      <c r="M81" s="15">
        <v>539</v>
      </c>
      <c r="N81" s="15">
        <v>195296.34000000011</v>
      </c>
      <c r="O81" s="15">
        <v>16232</v>
      </c>
      <c r="P81" s="15">
        <v>6983512.1699999999</v>
      </c>
      <c r="Q81" s="15">
        <v>0</v>
      </c>
      <c r="R81" s="15">
        <v>0</v>
      </c>
      <c r="S81" s="15">
        <v>96293</v>
      </c>
      <c r="T81" s="15">
        <v>20355780.680000018</v>
      </c>
      <c r="U81" s="16">
        <v>16685066.13114755</v>
      </c>
    </row>
    <row r="82" spans="2:24" x14ac:dyDescent="0.25">
      <c r="B82" s="9" t="s">
        <v>31</v>
      </c>
      <c r="C82" s="14">
        <v>79633</v>
      </c>
      <c r="D82" s="15">
        <v>12821057.449999994</v>
      </c>
      <c r="E82" s="15">
        <v>625</v>
      </c>
      <c r="F82" s="15">
        <v>56272.829999999994</v>
      </c>
      <c r="G82" s="15">
        <v>4705</v>
      </c>
      <c r="H82" s="15">
        <v>1023015.9400000005</v>
      </c>
      <c r="I82" s="15">
        <v>2508</v>
      </c>
      <c r="J82" s="15">
        <v>306375.34000000003</v>
      </c>
      <c r="K82" s="15">
        <v>1749</v>
      </c>
      <c r="L82" s="15">
        <v>364920.15000000026</v>
      </c>
      <c r="M82" s="15">
        <v>717</v>
      </c>
      <c r="N82" s="15">
        <v>242988.08</v>
      </c>
      <c r="O82" s="15">
        <v>17544</v>
      </c>
      <c r="P82" s="15">
        <v>7201982.8400000045</v>
      </c>
      <c r="Q82" s="15">
        <v>0</v>
      </c>
      <c r="R82" s="15">
        <v>0</v>
      </c>
      <c r="S82" s="15">
        <v>107482</v>
      </c>
      <c r="T82" s="15">
        <v>22016612.629999999</v>
      </c>
      <c r="U82" s="16">
        <v>18046403.795081973</v>
      </c>
    </row>
    <row r="83" spans="2:24" x14ac:dyDescent="0.25">
      <c r="B83" s="9" t="s">
        <v>32</v>
      </c>
      <c r="C83" s="14">
        <v>342905</v>
      </c>
      <c r="D83" s="15">
        <v>53623774.660000011</v>
      </c>
      <c r="E83" s="15">
        <v>975</v>
      </c>
      <c r="F83" s="15">
        <v>148948.14000000004</v>
      </c>
      <c r="G83" s="15">
        <v>10021</v>
      </c>
      <c r="H83" s="15">
        <v>2218112.0200000014</v>
      </c>
      <c r="I83" s="15">
        <v>7919</v>
      </c>
      <c r="J83" s="15">
        <v>1554908.6699999997</v>
      </c>
      <c r="K83" s="15">
        <v>2653</v>
      </c>
      <c r="L83" s="15">
        <v>554721.09000000008</v>
      </c>
      <c r="M83" s="15">
        <v>444</v>
      </c>
      <c r="N83" s="15">
        <v>157742.90000000008</v>
      </c>
      <c r="O83" s="15">
        <v>730</v>
      </c>
      <c r="P83" s="15">
        <v>320472.67999999982</v>
      </c>
      <c r="Q83" s="15">
        <v>0</v>
      </c>
      <c r="R83" s="15">
        <v>0</v>
      </c>
      <c r="S83" s="15">
        <v>365647</v>
      </c>
      <c r="T83" s="15">
        <v>58578680.159999989</v>
      </c>
      <c r="U83" s="16">
        <v>48015311.606557354</v>
      </c>
    </row>
    <row r="84" spans="2:24" x14ac:dyDescent="0.25">
      <c r="B84" s="17" t="s">
        <v>36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>
        <v>889878.22000000009</v>
      </c>
      <c r="U84" s="23">
        <f>T84/1.22</f>
        <v>729408.37704918045</v>
      </c>
      <c r="V84" s="23"/>
      <c r="W84" s="23"/>
      <c r="X84" s="23"/>
    </row>
    <row r="85" spans="2:24" x14ac:dyDescent="0.25">
      <c r="B85" s="17" t="s">
        <v>44</v>
      </c>
      <c r="C85" s="18">
        <f t="shared" ref="C85:U85" si="5">SUM(C71:C84)</f>
        <v>2112410</v>
      </c>
      <c r="D85" s="18">
        <f t="shared" si="5"/>
        <v>322669742.9199999</v>
      </c>
      <c r="E85" s="18">
        <f t="shared" si="5"/>
        <v>11134</v>
      </c>
      <c r="F85" s="18">
        <f t="shared" si="5"/>
        <v>1402189.4400000013</v>
      </c>
      <c r="G85" s="18">
        <f t="shared" si="5"/>
        <v>71807</v>
      </c>
      <c r="H85" s="18">
        <f t="shared" si="5"/>
        <v>15567019.070000004</v>
      </c>
      <c r="I85" s="18">
        <f t="shared" si="5"/>
        <v>85944</v>
      </c>
      <c r="J85" s="18">
        <f t="shared" si="5"/>
        <v>13761639.300000001</v>
      </c>
      <c r="K85" s="18">
        <f t="shared" si="5"/>
        <v>27074</v>
      </c>
      <c r="L85" s="18">
        <f t="shared" si="5"/>
        <v>5637138.9000000022</v>
      </c>
      <c r="M85" s="18">
        <f t="shared" si="5"/>
        <v>6124</v>
      </c>
      <c r="N85" s="18">
        <f t="shared" si="5"/>
        <v>2114012.5300000012</v>
      </c>
      <c r="O85" s="18">
        <f t="shared" si="5"/>
        <v>213372</v>
      </c>
      <c r="P85" s="18">
        <f t="shared" si="5"/>
        <v>88878952.800000012</v>
      </c>
      <c r="Q85" s="18">
        <f t="shared" si="5"/>
        <v>1316</v>
      </c>
      <c r="R85" s="18">
        <f t="shared" si="5"/>
        <v>633591.65999999992</v>
      </c>
      <c r="S85" s="18">
        <f t="shared" si="5"/>
        <v>2529182</v>
      </c>
      <c r="T85" s="18">
        <f t="shared" si="5"/>
        <v>451554164.83999979</v>
      </c>
      <c r="U85" s="18">
        <f t="shared" si="5"/>
        <v>370126364.62295091</v>
      </c>
      <c r="V85" s="18">
        <v>92273658.639344275</v>
      </c>
      <c r="W85" s="18"/>
      <c r="X85" s="18">
        <f>+U85-V85+W85</f>
        <v>277852705.98360664</v>
      </c>
    </row>
    <row r="86" spans="2:24" x14ac:dyDescent="0.25">
      <c r="B86" s="9" t="s">
        <v>21</v>
      </c>
      <c r="C86" s="14">
        <v>37180</v>
      </c>
      <c r="D86" s="15">
        <v>6307643.6500000013</v>
      </c>
      <c r="E86" s="15">
        <v>239</v>
      </c>
      <c r="F86" s="15">
        <v>37899.69</v>
      </c>
      <c r="G86" s="15">
        <v>1472</v>
      </c>
      <c r="H86" s="15">
        <v>328290.37000000005</v>
      </c>
      <c r="I86" s="15">
        <v>1862</v>
      </c>
      <c r="J86" s="15">
        <v>383672.85999999993</v>
      </c>
      <c r="K86" s="15">
        <v>847</v>
      </c>
      <c r="L86" s="15">
        <v>183165.93999999997</v>
      </c>
      <c r="M86" s="15">
        <v>255</v>
      </c>
      <c r="N86" s="15">
        <v>88661.39</v>
      </c>
      <c r="O86" s="15">
        <v>14582</v>
      </c>
      <c r="P86" s="15">
        <v>6283319.5799999982</v>
      </c>
      <c r="Q86" s="15">
        <v>0</v>
      </c>
      <c r="R86" s="15">
        <v>0</v>
      </c>
      <c r="S86" s="15">
        <v>56437</v>
      </c>
      <c r="T86" s="15">
        <v>13612653.479999999</v>
      </c>
      <c r="U86" s="16">
        <v>11157912.688524585</v>
      </c>
    </row>
    <row r="87" spans="2:24" x14ac:dyDescent="0.25">
      <c r="B87" s="9" t="s">
        <v>22</v>
      </c>
      <c r="C87" s="14">
        <v>53229</v>
      </c>
      <c r="D87" s="15">
        <v>8631941.2400000002</v>
      </c>
      <c r="E87" s="15">
        <v>2556</v>
      </c>
      <c r="F87" s="15">
        <v>178215.26999999996</v>
      </c>
      <c r="G87" s="15">
        <v>2543</v>
      </c>
      <c r="H87" s="15">
        <v>573916.27000000014</v>
      </c>
      <c r="I87" s="15">
        <v>3249</v>
      </c>
      <c r="J87" s="15">
        <v>621280.9600000002</v>
      </c>
      <c r="K87" s="15">
        <v>1167</v>
      </c>
      <c r="L87" s="15">
        <v>258230.88999999996</v>
      </c>
      <c r="M87" s="15">
        <v>242</v>
      </c>
      <c r="N87" s="15">
        <v>93251.549999999988</v>
      </c>
      <c r="O87" s="15">
        <v>23574</v>
      </c>
      <c r="P87" s="15">
        <v>9531830.9600000009</v>
      </c>
      <c r="Q87" s="15">
        <v>1496</v>
      </c>
      <c r="R87" s="15">
        <v>482977.15</v>
      </c>
      <c r="S87" s="15">
        <v>88056</v>
      </c>
      <c r="T87" s="15">
        <v>20371644.290000003</v>
      </c>
      <c r="U87" s="16">
        <v>16698069.090163916</v>
      </c>
    </row>
    <row r="88" spans="2:24" x14ac:dyDescent="0.25">
      <c r="B88" s="9" t="s">
        <v>23</v>
      </c>
      <c r="C88" s="14">
        <v>121620</v>
      </c>
      <c r="D88" s="15">
        <v>19915562.419999998</v>
      </c>
      <c r="E88" s="15">
        <v>822</v>
      </c>
      <c r="F88" s="15">
        <v>127769.18999999999</v>
      </c>
      <c r="G88" s="15">
        <v>5935</v>
      </c>
      <c r="H88" s="15">
        <v>1261281.7000000004</v>
      </c>
      <c r="I88" s="15">
        <v>6013</v>
      </c>
      <c r="J88" s="15">
        <v>1200163.5300000005</v>
      </c>
      <c r="K88" s="15">
        <v>2724</v>
      </c>
      <c r="L88" s="15">
        <v>558435.92000000027</v>
      </c>
      <c r="M88" s="15">
        <v>653</v>
      </c>
      <c r="N88" s="15">
        <v>212187.13999999998</v>
      </c>
      <c r="O88" s="15">
        <v>14229</v>
      </c>
      <c r="P88" s="15">
        <v>5937588.0799999991</v>
      </c>
      <c r="Q88" s="15">
        <v>0</v>
      </c>
      <c r="R88" s="15">
        <v>0</v>
      </c>
      <c r="S88" s="15">
        <v>151996</v>
      </c>
      <c r="T88" s="15">
        <v>29212987.980000004</v>
      </c>
      <c r="U88" s="16">
        <v>23945072.114754084</v>
      </c>
    </row>
    <row r="89" spans="2:24" x14ac:dyDescent="0.25">
      <c r="B89" s="9" t="s">
        <v>24</v>
      </c>
      <c r="C89" s="14">
        <v>82138</v>
      </c>
      <c r="D89" s="15">
        <v>13935962.520000007</v>
      </c>
      <c r="E89" s="15">
        <v>196</v>
      </c>
      <c r="F89" s="15">
        <v>31159.83</v>
      </c>
      <c r="G89" s="15">
        <v>2824</v>
      </c>
      <c r="H89" s="15">
        <v>633924.95000000007</v>
      </c>
      <c r="I89" s="15">
        <v>2306</v>
      </c>
      <c r="J89" s="15">
        <v>458287.73000000021</v>
      </c>
      <c r="K89" s="15">
        <v>1444</v>
      </c>
      <c r="L89" s="15">
        <v>321636.37</v>
      </c>
      <c r="M89" s="15">
        <v>165</v>
      </c>
      <c r="N89" s="15">
        <v>54688.340000000004</v>
      </c>
      <c r="O89" s="15">
        <v>5850</v>
      </c>
      <c r="P89" s="15">
        <v>2539575.58</v>
      </c>
      <c r="Q89" s="15">
        <v>0</v>
      </c>
      <c r="R89" s="15">
        <v>0</v>
      </c>
      <c r="S89" s="15">
        <v>94923</v>
      </c>
      <c r="T89" s="15">
        <v>17975235.320000011</v>
      </c>
      <c r="U89" s="16">
        <v>14733799.442622948</v>
      </c>
    </row>
    <row r="90" spans="2:24" x14ac:dyDescent="0.25">
      <c r="B90" s="9" t="s">
        <v>25</v>
      </c>
      <c r="C90" s="14">
        <v>321210</v>
      </c>
      <c r="D90" s="15">
        <v>54060047.229999974</v>
      </c>
      <c r="E90" s="15">
        <v>2065</v>
      </c>
      <c r="F90" s="15">
        <v>290714.23999999993</v>
      </c>
      <c r="G90" s="15">
        <v>14552</v>
      </c>
      <c r="H90" s="15">
        <v>3212708.5600000005</v>
      </c>
      <c r="I90" s="15">
        <v>22193</v>
      </c>
      <c r="J90" s="15">
        <v>2920145.85</v>
      </c>
      <c r="K90" s="15">
        <v>6212</v>
      </c>
      <c r="L90" s="15">
        <v>1271873.8499999994</v>
      </c>
      <c r="M90" s="15">
        <v>1083</v>
      </c>
      <c r="N90" s="15">
        <v>356561.92000000004</v>
      </c>
      <c r="O90" s="15">
        <v>40594</v>
      </c>
      <c r="P90" s="15">
        <v>16970800.059999995</v>
      </c>
      <c r="Q90" s="15">
        <v>0</v>
      </c>
      <c r="R90" s="15">
        <v>0</v>
      </c>
      <c r="S90" s="15">
        <v>407909</v>
      </c>
      <c r="T90" s="15">
        <v>79082851.709999979</v>
      </c>
      <c r="U90" s="16">
        <v>64822009.598360598</v>
      </c>
    </row>
    <row r="91" spans="2:24" x14ac:dyDescent="0.25">
      <c r="B91" s="9" t="s">
        <v>26</v>
      </c>
      <c r="C91" s="14">
        <v>47558</v>
      </c>
      <c r="D91" s="15">
        <v>8216756.6799999978</v>
      </c>
      <c r="E91" s="15">
        <v>290</v>
      </c>
      <c r="F91" s="15">
        <v>49139.130000000005</v>
      </c>
      <c r="G91" s="15">
        <v>1577</v>
      </c>
      <c r="H91" s="15">
        <v>358045.88000000006</v>
      </c>
      <c r="I91" s="15">
        <v>2352</v>
      </c>
      <c r="J91" s="15">
        <v>500843.33999999991</v>
      </c>
      <c r="K91" s="15">
        <v>982</v>
      </c>
      <c r="L91" s="15">
        <v>217361.00000000003</v>
      </c>
      <c r="M91" s="15">
        <v>270</v>
      </c>
      <c r="N91" s="15">
        <v>111126.32</v>
      </c>
      <c r="O91" s="15">
        <v>13332</v>
      </c>
      <c r="P91" s="15">
        <v>5868861.04</v>
      </c>
      <c r="Q91" s="15">
        <v>2</v>
      </c>
      <c r="R91" s="15">
        <v>1456</v>
      </c>
      <c r="S91" s="15">
        <v>66363</v>
      </c>
      <c r="T91" s="15">
        <v>15323589.390000004</v>
      </c>
      <c r="U91" s="16">
        <v>12560319.172131149</v>
      </c>
    </row>
    <row r="92" spans="2:24" x14ac:dyDescent="0.25">
      <c r="B92" s="9" t="s">
        <v>27</v>
      </c>
      <c r="C92" s="14">
        <v>82778</v>
      </c>
      <c r="D92" s="15">
        <v>12641086.520000014</v>
      </c>
      <c r="E92" s="15">
        <v>522</v>
      </c>
      <c r="F92" s="15">
        <v>73811.080000000045</v>
      </c>
      <c r="G92" s="15">
        <v>3320</v>
      </c>
      <c r="H92" s="15">
        <v>626132.93999999994</v>
      </c>
      <c r="I92" s="15">
        <v>2636</v>
      </c>
      <c r="J92" s="15">
        <v>529245.8200000003</v>
      </c>
      <c r="K92" s="15">
        <v>1361</v>
      </c>
      <c r="L92" s="15">
        <v>245067.49000000005</v>
      </c>
      <c r="M92" s="15">
        <v>306</v>
      </c>
      <c r="N92" s="15">
        <v>106310.21999999999</v>
      </c>
      <c r="O92" s="15">
        <v>30063</v>
      </c>
      <c r="P92" s="15">
        <v>11799170.039999994</v>
      </c>
      <c r="Q92" s="15">
        <v>201</v>
      </c>
      <c r="R92" s="15">
        <v>34896.870000000003</v>
      </c>
      <c r="S92" s="15">
        <v>121187</v>
      </c>
      <c r="T92" s="15">
        <v>26055720.980000012</v>
      </c>
      <c r="U92" s="16">
        <v>21357148.344262239</v>
      </c>
    </row>
    <row r="93" spans="2:24" x14ac:dyDescent="0.25">
      <c r="B93" s="9" t="s">
        <v>28</v>
      </c>
      <c r="C93" s="14">
        <v>675600</v>
      </c>
      <c r="D93" s="15">
        <v>96966932.209999993</v>
      </c>
      <c r="E93" s="15">
        <v>1360</v>
      </c>
      <c r="F93" s="15">
        <v>190302.16000000009</v>
      </c>
      <c r="G93" s="15">
        <v>14384</v>
      </c>
      <c r="H93" s="15">
        <v>3134335.31</v>
      </c>
      <c r="I93" s="15">
        <v>26672</v>
      </c>
      <c r="J93" s="15">
        <v>3841583.6600000015</v>
      </c>
      <c r="K93" s="15">
        <v>2787</v>
      </c>
      <c r="L93" s="15">
        <v>595666.0900000002</v>
      </c>
      <c r="M93" s="15">
        <v>423</v>
      </c>
      <c r="N93" s="15">
        <v>155499.97</v>
      </c>
      <c r="O93" s="15">
        <v>1003</v>
      </c>
      <c r="P93" s="15">
        <v>372160.41999999987</v>
      </c>
      <c r="Q93" s="15">
        <v>0</v>
      </c>
      <c r="R93" s="15">
        <v>0</v>
      </c>
      <c r="S93" s="15">
        <v>722229</v>
      </c>
      <c r="T93" s="15">
        <v>105256479.81999993</v>
      </c>
      <c r="U93" s="16">
        <v>86275803.131147519</v>
      </c>
    </row>
    <row r="94" spans="2:24" x14ac:dyDescent="0.25">
      <c r="B94" s="9" t="s">
        <v>29</v>
      </c>
      <c r="C94" s="14">
        <v>39816</v>
      </c>
      <c r="D94" s="15">
        <v>6653072.4200000009</v>
      </c>
      <c r="E94" s="15">
        <v>240</v>
      </c>
      <c r="F94" s="15">
        <v>38735.510000000009</v>
      </c>
      <c r="G94" s="15">
        <v>1992</v>
      </c>
      <c r="H94" s="15">
        <v>444957.64999999985</v>
      </c>
      <c r="I94" s="15">
        <v>2223</v>
      </c>
      <c r="J94" s="15">
        <v>432182.57999999996</v>
      </c>
      <c r="K94" s="15">
        <v>914</v>
      </c>
      <c r="L94" s="15">
        <v>201515.75999999998</v>
      </c>
      <c r="M94" s="15">
        <v>289</v>
      </c>
      <c r="N94" s="15">
        <v>101183.6</v>
      </c>
      <c r="O94" s="15">
        <v>16233</v>
      </c>
      <c r="P94" s="15">
        <v>7171575.620000001</v>
      </c>
      <c r="Q94" s="15">
        <v>0</v>
      </c>
      <c r="R94" s="15">
        <v>0</v>
      </c>
      <c r="S94" s="15">
        <v>61707</v>
      </c>
      <c r="T94" s="15">
        <v>15043223.140000006</v>
      </c>
      <c r="U94" s="16">
        <v>12330510.770491807</v>
      </c>
    </row>
    <row r="95" spans="2:24" x14ac:dyDescent="0.25">
      <c r="B95" s="9" t="s">
        <v>30</v>
      </c>
      <c r="C95" s="14">
        <v>56996</v>
      </c>
      <c r="D95" s="15">
        <v>9807565.7600000016</v>
      </c>
      <c r="E95" s="15">
        <v>433</v>
      </c>
      <c r="F95" s="15">
        <v>69556.25</v>
      </c>
      <c r="G95" s="15">
        <v>2730</v>
      </c>
      <c r="H95" s="15">
        <v>629055.71999999986</v>
      </c>
      <c r="I95" s="15">
        <v>1756</v>
      </c>
      <c r="J95" s="15">
        <v>352065.7</v>
      </c>
      <c r="K95" s="15">
        <v>1011</v>
      </c>
      <c r="L95" s="15">
        <v>224540.25999999992</v>
      </c>
      <c r="M95" s="15">
        <v>456</v>
      </c>
      <c r="N95" s="15">
        <v>165759.75</v>
      </c>
      <c r="O95" s="15">
        <v>18370</v>
      </c>
      <c r="P95" s="15">
        <v>8145916.3099999996</v>
      </c>
      <c r="Q95" s="15">
        <v>852</v>
      </c>
      <c r="R95" s="15">
        <v>596705.47</v>
      </c>
      <c r="S95" s="15">
        <v>82604</v>
      </c>
      <c r="T95" s="15">
        <v>19991165.219999995</v>
      </c>
      <c r="U95" s="16">
        <v>16386201.000000004</v>
      </c>
    </row>
    <row r="96" spans="2:24" x14ac:dyDescent="0.25">
      <c r="B96" s="9" t="s">
        <v>0</v>
      </c>
      <c r="C96" s="14">
        <v>64550</v>
      </c>
      <c r="D96" s="15">
        <v>10755003.73000001</v>
      </c>
      <c r="E96" s="15">
        <v>259</v>
      </c>
      <c r="F96" s="15">
        <v>40951.710000000014</v>
      </c>
      <c r="G96" s="15">
        <v>3432</v>
      </c>
      <c r="H96" s="15">
        <v>765911.26999999979</v>
      </c>
      <c r="I96" s="15">
        <v>1221</v>
      </c>
      <c r="J96" s="15">
        <v>248532.6</v>
      </c>
      <c r="K96" s="15">
        <v>2716</v>
      </c>
      <c r="L96" s="15">
        <v>607304.52999999991</v>
      </c>
      <c r="M96" s="15">
        <v>433</v>
      </c>
      <c r="N96" s="15">
        <v>161793.82</v>
      </c>
      <c r="O96" s="15">
        <v>15156</v>
      </c>
      <c r="P96" s="15">
        <v>6595841.1099999994</v>
      </c>
      <c r="Q96" s="15">
        <v>0</v>
      </c>
      <c r="R96" s="15">
        <v>0</v>
      </c>
      <c r="S96" s="15">
        <v>87767</v>
      </c>
      <c r="T96" s="15">
        <v>19175338.769999996</v>
      </c>
      <c r="U96" s="16">
        <v>15717490.795081971</v>
      </c>
    </row>
    <row r="97" spans="2:24" x14ac:dyDescent="0.25">
      <c r="B97" s="9" t="s">
        <v>31</v>
      </c>
      <c r="C97" s="14">
        <v>77342</v>
      </c>
      <c r="D97" s="15">
        <v>12858843.340000009</v>
      </c>
      <c r="E97" s="15">
        <v>572</v>
      </c>
      <c r="F97" s="15">
        <v>57566.64</v>
      </c>
      <c r="G97" s="15">
        <v>4460</v>
      </c>
      <c r="H97" s="15">
        <v>986636.21999999986</v>
      </c>
      <c r="I97" s="15">
        <v>2520</v>
      </c>
      <c r="J97" s="15">
        <v>315580.99000000011</v>
      </c>
      <c r="K97" s="15">
        <v>1823</v>
      </c>
      <c r="L97" s="15">
        <v>381420.31000000017</v>
      </c>
      <c r="M97" s="15">
        <v>597</v>
      </c>
      <c r="N97" s="15">
        <v>214998.36999999997</v>
      </c>
      <c r="O97" s="15">
        <v>16658</v>
      </c>
      <c r="P97" s="15">
        <v>6965709.2299999986</v>
      </c>
      <c r="Q97" s="15">
        <v>2</v>
      </c>
      <c r="R97" s="15">
        <v>1662</v>
      </c>
      <c r="S97" s="15">
        <v>103974</v>
      </c>
      <c r="T97" s="15">
        <v>21782417.100000013</v>
      </c>
      <c r="U97" s="16">
        <v>17854440.245901641</v>
      </c>
    </row>
    <row r="98" spans="2:24" x14ac:dyDescent="0.25">
      <c r="B98" s="9" t="s">
        <v>32</v>
      </c>
      <c r="C98" s="14">
        <v>316737</v>
      </c>
      <c r="D98" s="15">
        <v>51281945.429999985</v>
      </c>
      <c r="E98" s="15">
        <v>837</v>
      </c>
      <c r="F98" s="15">
        <v>132374.20000000001</v>
      </c>
      <c r="G98" s="15">
        <v>9272</v>
      </c>
      <c r="H98" s="15">
        <v>2067955.5900000012</v>
      </c>
      <c r="I98" s="15">
        <v>7603</v>
      </c>
      <c r="J98" s="15">
        <v>1516944.7400000005</v>
      </c>
      <c r="K98" s="15">
        <v>2703</v>
      </c>
      <c r="L98" s="15">
        <v>576156.5</v>
      </c>
      <c r="M98" s="15">
        <v>364</v>
      </c>
      <c r="N98" s="15">
        <v>141110.82</v>
      </c>
      <c r="O98" s="15">
        <v>699</v>
      </c>
      <c r="P98" s="15">
        <v>311236.00999999989</v>
      </c>
      <c r="Q98" s="15">
        <v>0</v>
      </c>
      <c r="R98" s="15">
        <v>0</v>
      </c>
      <c r="S98" s="15">
        <v>338215</v>
      </c>
      <c r="T98" s="15">
        <v>56027723.289999947</v>
      </c>
      <c r="U98" s="16">
        <v>45924363.352459043</v>
      </c>
    </row>
    <row r="99" spans="2:24" x14ac:dyDescent="0.25">
      <c r="B99" s="17" t="s">
        <v>36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>
        <v>926158.76</v>
      </c>
      <c r="U99" s="23">
        <f>T99/1.22</f>
        <v>759146.52459016396</v>
      </c>
      <c r="V99" s="23"/>
      <c r="W99" s="23"/>
      <c r="X99" s="23"/>
    </row>
    <row r="100" spans="2:24" x14ac:dyDescent="0.25">
      <c r="B100" s="17" t="s">
        <v>45</v>
      </c>
      <c r="C100" s="18">
        <f t="shared" ref="C100:U100" si="6">SUM(C86:C99)</f>
        <v>1976754</v>
      </c>
      <c r="D100" s="18">
        <f t="shared" si="6"/>
        <v>312032363.14999998</v>
      </c>
      <c r="E100" s="18">
        <f t="shared" si="6"/>
        <v>10391</v>
      </c>
      <c r="F100" s="18">
        <f t="shared" si="6"/>
        <v>1318194.8999999999</v>
      </c>
      <c r="G100" s="18">
        <f t="shared" si="6"/>
        <v>68493</v>
      </c>
      <c r="H100" s="18">
        <f t="shared" si="6"/>
        <v>15023152.430000005</v>
      </c>
      <c r="I100" s="18">
        <f t="shared" si="6"/>
        <v>82606</v>
      </c>
      <c r="J100" s="18">
        <f t="shared" si="6"/>
        <v>13320530.360000003</v>
      </c>
      <c r="K100" s="18">
        <f t="shared" si="6"/>
        <v>26691</v>
      </c>
      <c r="L100" s="18">
        <f t="shared" si="6"/>
        <v>5642374.9100000001</v>
      </c>
      <c r="M100" s="18">
        <f t="shared" si="6"/>
        <v>5536</v>
      </c>
      <c r="N100" s="18">
        <f t="shared" si="6"/>
        <v>1963133.2100000002</v>
      </c>
      <c r="O100" s="18">
        <f t="shared" si="6"/>
        <v>210343</v>
      </c>
      <c r="P100" s="18">
        <f t="shared" si="6"/>
        <v>88493584.039999992</v>
      </c>
      <c r="Q100" s="18">
        <f t="shared" si="6"/>
        <v>2553</v>
      </c>
      <c r="R100" s="18">
        <f t="shared" si="6"/>
        <v>1117697.49</v>
      </c>
      <c r="S100" s="18">
        <f t="shared" si="6"/>
        <v>2383367</v>
      </c>
      <c r="T100" s="18">
        <f t="shared" si="6"/>
        <v>439837189.24999988</v>
      </c>
      <c r="U100" s="18">
        <f t="shared" si="6"/>
        <v>360522286.27049172</v>
      </c>
      <c r="V100" s="18">
        <v>82355902.737704918</v>
      </c>
      <c r="W100" s="18"/>
      <c r="X100" s="18">
        <f>+U100-V100+W100</f>
        <v>278166383.53278679</v>
      </c>
    </row>
    <row r="101" spans="2:24" x14ac:dyDescent="0.25">
      <c r="B101" s="9" t="s">
        <v>21</v>
      </c>
      <c r="C101" s="19">
        <v>41869</v>
      </c>
      <c r="D101" s="20">
        <v>7114033.400000005</v>
      </c>
      <c r="E101" s="20">
        <v>187</v>
      </c>
      <c r="F101" s="20">
        <v>30094.35</v>
      </c>
      <c r="G101" s="20">
        <v>1642</v>
      </c>
      <c r="H101" s="20">
        <v>364341.56000000011</v>
      </c>
      <c r="I101" s="20">
        <v>1863</v>
      </c>
      <c r="J101" s="20">
        <v>379413.21</v>
      </c>
      <c r="K101" s="20">
        <v>916</v>
      </c>
      <c r="L101" s="20">
        <v>198306.18000000002</v>
      </c>
      <c r="M101" s="20">
        <v>240</v>
      </c>
      <c r="N101" s="20">
        <v>88907.14</v>
      </c>
      <c r="O101" s="20">
        <v>14931</v>
      </c>
      <c r="P101" s="20">
        <v>6460321.2199999979</v>
      </c>
      <c r="Q101" s="20">
        <v>2</v>
      </c>
      <c r="R101" s="20">
        <v>1370.38</v>
      </c>
      <c r="S101" s="20">
        <v>61650</v>
      </c>
      <c r="T101" s="20">
        <v>14636787.440000005</v>
      </c>
      <c r="U101" s="21">
        <v>11997366.754098348</v>
      </c>
    </row>
    <row r="102" spans="2:24" x14ac:dyDescent="0.25">
      <c r="B102" s="9" t="s">
        <v>22</v>
      </c>
      <c r="C102" s="14">
        <v>56645</v>
      </c>
      <c r="D102" s="15">
        <v>9258347.1200000066</v>
      </c>
      <c r="E102" s="15">
        <v>2662</v>
      </c>
      <c r="F102" s="15">
        <v>215580.36000000004</v>
      </c>
      <c r="G102" s="15">
        <v>2700</v>
      </c>
      <c r="H102" s="15">
        <v>608524.30000000028</v>
      </c>
      <c r="I102" s="15">
        <v>3300</v>
      </c>
      <c r="J102" s="15">
        <v>636698.33000000019</v>
      </c>
      <c r="K102" s="15">
        <v>1211</v>
      </c>
      <c r="L102" s="15">
        <v>264053.1399999999</v>
      </c>
      <c r="M102" s="15">
        <v>272</v>
      </c>
      <c r="N102" s="15">
        <v>105246.37999999999</v>
      </c>
      <c r="O102" s="15">
        <v>26353</v>
      </c>
      <c r="P102" s="15">
        <v>10690578.919999998</v>
      </c>
      <c r="Q102" s="15">
        <v>2580</v>
      </c>
      <c r="R102" s="15">
        <v>902216.54</v>
      </c>
      <c r="S102" s="15">
        <v>95723</v>
      </c>
      <c r="T102" s="15">
        <v>22681245.090000004</v>
      </c>
      <c r="U102" s="16">
        <v>18591184.499999978</v>
      </c>
    </row>
    <row r="103" spans="2:24" x14ac:dyDescent="0.25">
      <c r="B103" s="9" t="s">
        <v>23</v>
      </c>
      <c r="C103" s="14">
        <v>144457</v>
      </c>
      <c r="D103" s="15">
        <v>23735190.220000003</v>
      </c>
      <c r="E103" s="15">
        <v>889</v>
      </c>
      <c r="F103" s="15">
        <v>140484.62</v>
      </c>
      <c r="G103" s="15">
        <v>6177</v>
      </c>
      <c r="H103" s="15">
        <v>1305698.4000000004</v>
      </c>
      <c r="I103" s="15">
        <v>6463</v>
      </c>
      <c r="J103" s="15">
        <v>1302797.6300000006</v>
      </c>
      <c r="K103" s="15">
        <v>2703</v>
      </c>
      <c r="L103" s="15">
        <v>555980.97999999986</v>
      </c>
      <c r="M103" s="15">
        <v>558</v>
      </c>
      <c r="N103" s="15">
        <v>191646.29000000004</v>
      </c>
      <c r="O103" s="15">
        <v>14155</v>
      </c>
      <c r="P103" s="15">
        <v>5895293.1100000003</v>
      </c>
      <c r="Q103" s="15">
        <v>0</v>
      </c>
      <c r="R103" s="15">
        <v>0</v>
      </c>
      <c r="S103" s="15">
        <v>175402</v>
      </c>
      <c r="T103" s="15">
        <v>33127091.250000015</v>
      </c>
      <c r="U103" s="16">
        <v>27153353.483606543</v>
      </c>
    </row>
    <row r="104" spans="2:24" x14ac:dyDescent="0.25">
      <c r="B104" s="9" t="s">
        <v>24</v>
      </c>
      <c r="C104" s="14">
        <v>99774</v>
      </c>
      <c r="D104" s="15">
        <v>16944883.140000004</v>
      </c>
      <c r="E104" s="15">
        <v>191</v>
      </c>
      <c r="F104" s="15">
        <v>30117.380000000005</v>
      </c>
      <c r="G104" s="15">
        <v>3010</v>
      </c>
      <c r="H104" s="15">
        <v>682513.9</v>
      </c>
      <c r="I104" s="15">
        <v>2241</v>
      </c>
      <c r="J104" s="15">
        <v>441176.09999999969</v>
      </c>
      <c r="K104" s="15">
        <v>1636</v>
      </c>
      <c r="L104" s="15">
        <v>365501.63999999996</v>
      </c>
      <c r="M104" s="15">
        <v>228</v>
      </c>
      <c r="N104" s="15">
        <v>77186.539999999994</v>
      </c>
      <c r="O104" s="15">
        <v>5914</v>
      </c>
      <c r="P104" s="15">
        <v>2578031.8499999996</v>
      </c>
      <c r="Q104" s="15">
        <v>0</v>
      </c>
      <c r="R104" s="15">
        <v>0</v>
      </c>
      <c r="S104" s="15">
        <v>112994</v>
      </c>
      <c r="T104" s="15">
        <v>21119410.550000008</v>
      </c>
      <c r="U104" s="16">
        <v>17310992.254098348</v>
      </c>
    </row>
    <row r="105" spans="2:24" x14ac:dyDescent="0.25">
      <c r="B105" s="9" t="s">
        <v>25</v>
      </c>
      <c r="C105" s="14">
        <v>348600</v>
      </c>
      <c r="D105" s="15">
        <v>58850589.039999999</v>
      </c>
      <c r="E105" s="15">
        <v>1913</v>
      </c>
      <c r="F105" s="15">
        <v>284903.92</v>
      </c>
      <c r="G105" s="15">
        <v>15263</v>
      </c>
      <c r="H105" s="15">
        <v>3362232.5700000017</v>
      </c>
      <c r="I105" s="15">
        <v>22600</v>
      </c>
      <c r="J105" s="15">
        <v>3017723.2599999993</v>
      </c>
      <c r="K105" s="15">
        <v>6443</v>
      </c>
      <c r="L105" s="15">
        <v>1337839.2700000007</v>
      </c>
      <c r="M105" s="15">
        <v>874</v>
      </c>
      <c r="N105" s="15">
        <v>294354.34999999998</v>
      </c>
      <c r="O105" s="15">
        <v>42777</v>
      </c>
      <c r="P105" s="15">
        <v>18078823.190000009</v>
      </c>
      <c r="Q105" s="15">
        <v>1</v>
      </c>
      <c r="R105" s="15">
        <v>934</v>
      </c>
      <c r="S105" s="15">
        <v>438471</v>
      </c>
      <c r="T105" s="15">
        <v>85227399.599999964</v>
      </c>
      <c r="U105" s="16">
        <v>69858524.262295052</v>
      </c>
    </row>
    <row r="106" spans="2:24" x14ac:dyDescent="0.25">
      <c r="B106" s="9" t="s">
        <v>26</v>
      </c>
      <c r="C106" s="14">
        <v>54372</v>
      </c>
      <c r="D106" s="15">
        <v>9387402.9100000039</v>
      </c>
      <c r="E106" s="15">
        <v>260</v>
      </c>
      <c r="F106" s="15">
        <v>42583.45</v>
      </c>
      <c r="G106" s="15">
        <v>1739</v>
      </c>
      <c r="H106" s="15">
        <v>396530.6</v>
      </c>
      <c r="I106" s="15">
        <v>2421</v>
      </c>
      <c r="J106" s="15">
        <v>515298.21999999991</v>
      </c>
      <c r="K106" s="15">
        <v>1088</v>
      </c>
      <c r="L106" s="15">
        <v>241439.67999999988</v>
      </c>
      <c r="M106" s="15">
        <v>224</v>
      </c>
      <c r="N106" s="15">
        <v>86352</v>
      </c>
      <c r="O106" s="15">
        <v>15100</v>
      </c>
      <c r="P106" s="15">
        <v>6608358.8000000017</v>
      </c>
      <c r="Q106" s="15">
        <v>0</v>
      </c>
      <c r="R106" s="15">
        <v>0</v>
      </c>
      <c r="S106" s="15">
        <v>75204</v>
      </c>
      <c r="T106" s="15">
        <v>17277965.660000015</v>
      </c>
      <c r="U106" s="16">
        <v>14162266.934426231</v>
      </c>
    </row>
    <row r="107" spans="2:24" x14ac:dyDescent="0.25">
      <c r="B107" s="9" t="s">
        <v>27</v>
      </c>
      <c r="C107" s="14">
        <v>91711</v>
      </c>
      <c r="D107" s="15">
        <v>14134113.70000001</v>
      </c>
      <c r="E107" s="15">
        <v>560</v>
      </c>
      <c r="F107" s="15">
        <v>79086.140000000014</v>
      </c>
      <c r="G107" s="15">
        <v>3163</v>
      </c>
      <c r="H107" s="15">
        <v>611778.55999999959</v>
      </c>
      <c r="I107" s="15">
        <v>2590</v>
      </c>
      <c r="J107" s="15">
        <v>521358.98000000004</v>
      </c>
      <c r="K107" s="15">
        <v>1372</v>
      </c>
      <c r="L107" s="15">
        <v>262503.36999999988</v>
      </c>
      <c r="M107" s="15">
        <v>297</v>
      </c>
      <c r="N107" s="15">
        <v>97111.599999999991</v>
      </c>
      <c r="O107" s="15">
        <v>28062</v>
      </c>
      <c r="P107" s="15">
        <v>11257557.369999994</v>
      </c>
      <c r="Q107" s="15">
        <v>238</v>
      </c>
      <c r="R107" s="15">
        <v>42910.6</v>
      </c>
      <c r="S107" s="15">
        <v>127993</v>
      </c>
      <c r="T107" s="15">
        <v>27006420.320000004</v>
      </c>
      <c r="U107" s="16">
        <v>22136410.098360661</v>
      </c>
    </row>
    <row r="108" spans="2:24" x14ac:dyDescent="0.25">
      <c r="B108" s="9" t="s">
        <v>28</v>
      </c>
      <c r="C108" s="14">
        <v>731736</v>
      </c>
      <c r="D108" s="15">
        <v>106319365.12999995</v>
      </c>
      <c r="E108" s="15">
        <v>1290</v>
      </c>
      <c r="F108" s="15">
        <v>184043.33000000013</v>
      </c>
      <c r="G108" s="15">
        <v>15373</v>
      </c>
      <c r="H108" s="15">
        <v>3372304.24</v>
      </c>
      <c r="I108" s="15">
        <v>27374</v>
      </c>
      <c r="J108" s="15">
        <v>4194671.99</v>
      </c>
      <c r="K108" s="15">
        <v>2891</v>
      </c>
      <c r="L108" s="15">
        <v>614128.4300000004</v>
      </c>
      <c r="M108" s="15">
        <v>473</v>
      </c>
      <c r="N108" s="15">
        <v>165528.25999999998</v>
      </c>
      <c r="O108" s="15">
        <v>999</v>
      </c>
      <c r="P108" s="15">
        <v>374983.60000000003</v>
      </c>
      <c r="Q108" s="15">
        <v>0</v>
      </c>
      <c r="R108" s="15">
        <v>0</v>
      </c>
      <c r="S108" s="15">
        <v>780136</v>
      </c>
      <c r="T108" s="15">
        <v>115225024.97999981</v>
      </c>
      <c r="U108" s="16">
        <v>94446741.786885291</v>
      </c>
    </row>
    <row r="109" spans="2:24" x14ac:dyDescent="0.25">
      <c r="B109" s="9" t="s">
        <v>29</v>
      </c>
      <c r="C109" s="14">
        <v>48694</v>
      </c>
      <c r="D109" s="15">
        <v>8171284.3100000015</v>
      </c>
      <c r="E109" s="15">
        <v>273</v>
      </c>
      <c r="F109" s="15">
        <v>45009.100000000013</v>
      </c>
      <c r="G109" s="15">
        <v>2059</v>
      </c>
      <c r="H109" s="15">
        <v>461039.61999999994</v>
      </c>
      <c r="I109" s="15">
        <v>2315</v>
      </c>
      <c r="J109" s="15">
        <v>450658.84999999992</v>
      </c>
      <c r="K109" s="15">
        <v>946</v>
      </c>
      <c r="L109" s="15">
        <v>208356.99999999991</v>
      </c>
      <c r="M109" s="15">
        <v>354</v>
      </c>
      <c r="N109" s="15">
        <v>119372.41999999997</v>
      </c>
      <c r="O109" s="15">
        <v>17802</v>
      </c>
      <c r="P109" s="15">
        <v>7880349.1499999994</v>
      </c>
      <c r="Q109" s="15">
        <v>0</v>
      </c>
      <c r="R109" s="15">
        <v>0</v>
      </c>
      <c r="S109" s="15">
        <v>72443</v>
      </c>
      <c r="T109" s="15">
        <v>17336070.449999996</v>
      </c>
      <c r="U109" s="16">
        <v>14209893.811475404</v>
      </c>
    </row>
    <row r="110" spans="2:24" x14ac:dyDescent="0.25">
      <c r="B110" s="9" t="s">
        <v>30</v>
      </c>
      <c r="C110" s="14">
        <v>67434</v>
      </c>
      <c r="D110" s="15">
        <v>11635996.880000001</v>
      </c>
      <c r="E110" s="15">
        <v>549</v>
      </c>
      <c r="F110" s="15">
        <v>89065.000000000015</v>
      </c>
      <c r="G110" s="15">
        <v>2810</v>
      </c>
      <c r="H110" s="15">
        <v>649341.02</v>
      </c>
      <c r="I110" s="15">
        <v>1783</v>
      </c>
      <c r="J110" s="15">
        <v>359745.88000000012</v>
      </c>
      <c r="K110" s="15">
        <v>1136</v>
      </c>
      <c r="L110" s="15">
        <v>251704.90000000002</v>
      </c>
      <c r="M110" s="15">
        <v>444</v>
      </c>
      <c r="N110" s="15">
        <v>172887</v>
      </c>
      <c r="O110" s="15">
        <v>18230</v>
      </c>
      <c r="P110" s="15">
        <v>8141191.3499999996</v>
      </c>
      <c r="Q110" s="15">
        <v>919</v>
      </c>
      <c r="R110" s="15">
        <v>647843.61000000022</v>
      </c>
      <c r="S110" s="15">
        <v>93305</v>
      </c>
      <c r="T110" s="15">
        <v>21947775.640000008</v>
      </c>
      <c r="U110" s="16">
        <v>17989980.032786876</v>
      </c>
    </row>
    <row r="111" spans="2:24" x14ac:dyDescent="0.25">
      <c r="B111" s="9" t="s">
        <v>0</v>
      </c>
      <c r="C111" s="14">
        <v>80541</v>
      </c>
      <c r="D111" s="15">
        <v>13445289.460000008</v>
      </c>
      <c r="E111" s="15">
        <v>219</v>
      </c>
      <c r="F111" s="15">
        <v>34935.650000000009</v>
      </c>
      <c r="G111" s="15">
        <v>3759</v>
      </c>
      <c r="H111" s="15">
        <v>836832.60000000009</v>
      </c>
      <c r="I111" s="15">
        <v>1235</v>
      </c>
      <c r="J111" s="15">
        <v>250251.81000000008</v>
      </c>
      <c r="K111" s="15">
        <v>3044</v>
      </c>
      <c r="L111" s="15">
        <v>667910.81000000006</v>
      </c>
      <c r="M111" s="15">
        <v>438</v>
      </c>
      <c r="N111" s="15">
        <v>160087.24000000002</v>
      </c>
      <c r="O111" s="15">
        <v>14591</v>
      </c>
      <c r="P111" s="15">
        <v>6382231.740000003</v>
      </c>
      <c r="Q111" s="15">
        <v>0</v>
      </c>
      <c r="R111" s="15">
        <v>0</v>
      </c>
      <c r="S111" s="15">
        <v>103827</v>
      </c>
      <c r="T111" s="15">
        <v>21777539.309999999</v>
      </c>
      <c r="U111" s="16">
        <v>17850442.057377048</v>
      </c>
    </row>
    <row r="112" spans="2:24" x14ac:dyDescent="0.25">
      <c r="B112" s="9" t="s">
        <v>31</v>
      </c>
      <c r="C112" s="14">
        <v>87439</v>
      </c>
      <c r="D112" s="15">
        <v>14583350.400000008</v>
      </c>
      <c r="E112" s="15">
        <v>652</v>
      </c>
      <c r="F112" s="15">
        <v>55019.470000000008</v>
      </c>
      <c r="G112" s="15">
        <v>4537</v>
      </c>
      <c r="H112" s="15">
        <v>998756.35000000044</v>
      </c>
      <c r="I112" s="15">
        <v>2512</v>
      </c>
      <c r="J112" s="15">
        <v>325214.01999999996</v>
      </c>
      <c r="K112" s="15">
        <v>1842</v>
      </c>
      <c r="L112" s="15">
        <v>382480.18999999994</v>
      </c>
      <c r="M112" s="15">
        <v>582</v>
      </c>
      <c r="N112" s="15">
        <v>212832.41999999998</v>
      </c>
      <c r="O112" s="15">
        <v>19447</v>
      </c>
      <c r="P112" s="15">
        <v>8146696.4400000013</v>
      </c>
      <c r="Q112" s="15">
        <v>0</v>
      </c>
      <c r="R112" s="15">
        <v>0</v>
      </c>
      <c r="S112" s="15">
        <v>117011</v>
      </c>
      <c r="T112" s="15">
        <v>24704349.29000001</v>
      </c>
      <c r="U112" s="16">
        <v>20249466.631147519</v>
      </c>
    </row>
    <row r="113" spans="2:24" x14ac:dyDescent="0.25">
      <c r="B113" s="9" t="s">
        <v>32</v>
      </c>
      <c r="C113" s="14">
        <v>368805</v>
      </c>
      <c r="D113" s="15">
        <v>60122187.199999981</v>
      </c>
      <c r="E113" s="15">
        <v>768</v>
      </c>
      <c r="F113" s="15">
        <v>123059.60000000002</v>
      </c>
      <c r="G113" s="15">
        <v>10248</v>
      </c>
      <c r="H113" s="15">
        <v>2313057.3099999996</v>
      </c>
      <c r="I113" s="15">
        <v>7888</v>
      </c>
      <c r="J113" s="15">
        <v>1577165.8900000004</v>
      </c>
      <c r="K113" s="15">
        <v>3091</v>
      </c>
      <c r="L113" s="15">
        <v>654395.82999999996</v>
      </c>
      <c r="M113" s="15">
        <v>465</v>
      </c>
      <c r="N113" s="15">
        <v>166492.88000000003</v>
      </c>
      <c r="O113" s="15">
        <v>732</v>
      </c>
      <c r="P113" s="15">
        <v>320290.22000000003</v>
      </c>
      <c r="Q113" s="15">
        <v>0</v>
      </c>
      <c r="R113" s="15">
        <v>0</v>
      </c>
      <c r="S113" s="15">
        <v>391997</v>
      </c>
      <c r="T113" s="15">
        <v>65276648.929999977</v>
      </c>
      <c r="U113" s="16">
        <v>53505449.94262293</v>
      </c>
    </row>
    <row r="114" spans="2:24" x14ac:dyDescent="0.25">
      <c r="B114" s="17" t="s">
        <v>36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>
        <v>921005.8</v>
      </c>
      <c r="U114" s="23">
        <f t="shared" ref="U114" si="7">T114/1.22</f>
        <v>754922.78688524594</v>
      </c>
      <c r="V114" s="23"/>
      <c r="W114" s="23"/>
      <c r="X114" s="23"/>
    </row>
    <row r="115" spans="2:24" x14ac:dyDescent="0.25">
      <c r="B115" s="17" t="s">
        <v>46</v>
      </c>
      <c r="C115" s="18">
        <f t="shared" ref="C115:U115" si="8">SUM(C101:C114)</f>
        <v>2222077</v>
      </c>
      <c r="D115" s="18">
        <f t="shared" si="8"/>
        <v>353702032.90999997</v>
      </c>
      <c r="E115" s="18">
        <f t="shared" si="8"/>
        <v>10413</v>
      </c>
      <c r="F115" s="18">
        <f t="shared" si="8"/>
        <v>1353982.3700000003</v>
      </c>
      <c r="G115" s="18">
        <f t="shared" si="8"/>
        <v>72480</v>
      </c>
      <c r="H115" s="18">
        <f t="shared" si="8"/>
        <v>15962951.030000001</v>
      </c>
      <c r="I115" s="18">
        <f t="shared" si="8"/>
        <v>84585</v>
      </c>
      <c r="J115" s="18">
        <f t="shared" si="8"/>
        <v>13972174.17</v>
      </c>
      <c r="K115" s="18">
        <f t="shared" si="8"/>
        <v>28319</v>
      </c>
      <c r="L115" s="18">
        <f t="shared" si="8"/>
        <v>6004601.4199999999</v>
      </c>
      <c r="M115" s="18">
        <f t="shared" si="8"/>
        <v>5449</v>
      </c>
      <c r="N115" s="18">
        <f t="shared" si="8"/>
        <v>1938004.5199999998</v>
      </c>
      <c r="O115" s="18">
        <f t="shared" si="8"/>
        <v>219093</v>
      </c>
      <c r="P115" s="18">
        <f t="shared" si="8"/>
        <v>92814706.960000008</v>
      </c>
      <c r="Q115" s="18">
        <f t="shared" si="8"/>
        <v>3740</v>
      </c>
      <c r="R115" s="18">
        <f t="shared" si="8"/>
        <v>1595275.1300000004</v>
      </c>
      <c r="S115" s="18">
        <f t="shared" si="8"/>
        <v>2646156</v>
      </c>
      <c r="T115" s="18">
        <f t="shared" si="8"/>
        <v>488264734.30999988</v>
      </c>
      <c r="U115" s="18">
        <f t="shared" si="8"/>
        <v>400216995.33606553</v>
      </c>
      <c r="V115" s="18">
        <v>87386070.803278685</v>
      </c>
      <c r="W115" s="18">
        <v>144677194.63934427</v>
      </c>
      <c r="X115" s="18">
        <f>+U115-V115+W115</f>
        <v>457508119.17213112</v>
      </c>
    </row>
    <row r="116" spans="2:24" ht="17.25" customHeight="1" x14ac:dyDescent="0.25">
      <c r="B116" s="9" t="s">
        <v>21</v>
      </c>
      <c r="C116" s="19">
        <v>39850</v>
      </c>
      <c r="D116" s="20">
        <v>6777396.3900000006</v>
      </c>
      <c r="E116" s="20">
        <v>202</v>
      </c>
      <c r="F116" s="20">
        <v>32333.150000000005</v>
      </c>
      <c r="G116" s="20">
        <v>1566</v>
      </c>
      <c r="H116" s="20">
        <v>347559.28</v>
      </c>
      <c r="I116" s="20">
        <v>1926</v>
      </c>
      <c r="J116" s="20">
        <v>388729.16000000009</v>
      </c>
      <c r="K116" s="20">
        <v>888</v>
      </c>
      <c r="L116" s="20">
        <v>192812.24000000008</v>
      </c>
      <c r="M116" s="20">
        <v>225</v>
      </c>
      <c r="N116" s="20">
        <v>86220</v>
      </c>
      <c r="O116" s="20">
        <v>13598</v>
      </c>
      <c r="P116" s="20">
        <v>5862331.3000000007</v>
      </c>
      <c r="Q116" s="20">
        <v>0</v>
      </c>
      <c r="R116" s="20">
        <v>0</v>
      </c>
      <c r="S116" s="20">
        <v>58255</v>
      </c>
      <c r="T116" s="20">
        <v>13687381.520000001</v>
      </c>
      <c r="U116" s="21">
        <v>11219165.180327857</v>
      </c>
    </row>
    <row r="117" spans="2:24" x14ac:dyDescent="0.25">
      <c r="B117" s="9" t="s">
        <v>22</v>
      </c>
      <c r="C117" s="14">
        <v>55157</v>
      </c>
      <c r="D117" s="15">
        <v>8963731.8300000038</v>
      </c>
      <c r="E117" s="15">
        <v>2357</v>
      </c>
      <c r="F117" s="15">
        <v>181395.73000000004</v>
      </c>
      <c r="G117" s="15">
        <v>2491</v>
      </c>
      <c r="H117" s="15">
        <v>566206.88000000012</v>
      </c>
      <c r="I117" s="15">
        <v>3520</v>
      </c>
      <c r="J117" s="15">
        <v>657647.71</v>
      </c>
      <c r="K117" s="15">
        <v>1204</v>
      </c>
      <c r="L117" s="15">
        <v>265147.44</v>
      </c>
      <c r="M117" s="15">
        <v>306</v>
      </c>
      <c r="N117" s="15">
        <v>119237.98</v>
      </c>
      <c r="O117" s="15">
        <v>26702</v>
      </c>
      <c r="P117" s="15">
        <v>10569620.390000004</v>
      </c>
      <c r="Q117" s="15">
        <v>2475</v>
      </c>
      <c r="R117" s="15">
        <v>893713.75999999943</v>
      </c>
      <c r="S117" s="15">
        <v>94212</v>
      </c>
      <c r="T117" s="15">
        <v>22216701.720000003</v>
      </c>
      <c r="U117" s="16">
        <v>18210411.245901614</v>
      </c>
    </row>
    <row r="118" spans="2:24" x14ac:dyDescent="0.25">
      <c r="B118" s="9" t="s">
        <v>23</v>
      </c>
      <c r="C118" s="14">
        <v>136962</v>
      </c>
      <c r="D118" s="15">
        <v>22519613.60000002</v>
      </c>
      <c r="E118" s="15">
        <v>882</v>
      </c>
      <c r="F118" s="15">
        <v>134281.54000000004</v>
      </c>
      <c r="G118" s="15">
        <v>6008</v>
      </c>
      <c r="H118" s="15">
        <v>1280315.7400000002</v>
      </c>
      <c r="I118" s="15">
        <v>6791</v>
      </c>
      <c r="J118" s="15">
        <v>1373701.8500000008</v>
      </c>
      <c r="K118" s="15">
        <v>2468</v>
      </c>
      <c r="L118" s="15">
        <v>511631.41000000021</v>
      </c>
      <c r="M118" s="15">
        <v>620</v>
      </c>
      <c r="N118" s="15">
        <v>207662.69999999998</v>
      </c>
      <c r="O118" s="15">
        <v>13724</v>
      </c>
      <c r="P118" s="15">
        <v>5708024.6599999992</v>
      </c>
      <c r="Q118" s="15">
        <v>0</v>
      </c>
      <c r="R118" s="15">
        <v>0</v>
      </c>
      <c r="S118" s="15">
        <v>167455</v>
      </c>
      <c r="T118" s="15">
        <v>31735231.500000004</v>
      </c>
      <c r="U118" s="16">
        <v>26012484.836065557</v>
      </c>
    </row>
    <row r="119" spans="2:24" x14ac:dyDescent="0.25">
      <c r="B119" s="9" t="s">
        <v>24</v>
      </c>
      <c r="C119" s="14">
        <v>95500</v>
      </c>
      <c r="D119" s="15">
        <v>16221500.170000004</v>
      </c>
      <c r="E119" s="15">
        <v>187</v>
      </c>
      <c r="F119" s="15">
        <v>29759.95</v>
      </c>
      <c r="G119" s="15">
        <v>2851</v>
      </c>
      <c r="H119" s="15">
        <v>640434.97999999986</v>
      </c>
      <c r="I119" s="15">
        <v>2245</v>
      </c>
      <c r="J119" s="15">
        <v>439681.64999999979</v>
      </c>
      <c r="K119" s="15">
        <v>1578</v>
      </c>
      <c r="L119" s="15">
        <v>353745.05999999988</v>
      </c>
      <c r="M119" s="15">
        <v>193</v>
      </c>
      <c r="N119" s="15">
        <v>74574</v>
      </c>
      <c r="O119" s="15">
        <v>5634</v>
      </c>
      <c r="P119" s="15">
        <v>2452737.2499999991</v>
      </c>
      <c r="Q119" s="15">
        <v>0</v>
      </c>
      <c r="R119" s="15">
        <v>0</v>
      </c>
      <c r="S119" s="15">
        <v>108188</v>
      </c>
      <c r="T119" s="15">
        <v>20212433.059999999</v>
      </c>
      <c r="U119" s="16">
        <v>16567568.081967207</v>
      </c>
    </row>
    <row r="120" spans="2:24" x14ac:dyDescent="0.25">
      <c r="B120" s="9" t="s">
        <v>25</v>
      </c>
      <c r="C120" s="14">
        <v>343453</v>
      </c>
      <c r="D120" s="15">
        <v>58003946.809999973</v>
      </c>
      <c r="E120" s="15">
        <v>1834</v>
      </c>
      <c r="F120" s="15">
        <v>277905.81</v>
      </c>
      <c r="G120" s="15">
        <v>14753</v>
      </c>
      <c r="H120" s="15">
        <v>3246879.7200000007</v>
      </c>
      <c r="I120" s="15">
        <v>23474</v>
      </c>
      <c r="J120" s="15">
        <v>3175542.6900000018</v>
      </c>
      <c r="K120" s="15">
        <v>5859</v>
      </c>
      <c r="L120" s="15">
        <v>1217537.8800000004</v>
      </c>
      <c r="M120" s="15">
        <v>918</v>
      </c>
      <c r="N120" s="15">
        <v>310646.21000000002</v>
      </c>
      <c r="O120" s="15">
        <v>40712</v>
      </c>
      <c r="P120" s="15">
        <v>17222678.25</v>
      </c>
      <c r="Q120" s="15">
        <v>0</v>
      </c>
      <c r="R120" s="15">
        <v>0</v>
      </c>
      <c r="S120" s="15">
        <v>431003</v>
      </c>
      <c r="T120" s="15">
        <v>83455137.370000035</v>
      </c>
      <c r="U120" s="16">
        <v>68405850.303278625</v>
      </c>
    </row>
    <row r="121" spans="2:24" x14ac:dyDescent="0.25">
      <c r="B121" s="9" t="s">
        <v>26</v>
      </c>
      <c r="C121" s="14">
        <v>52112</v>
      </c>
      <c r="D121" s="15">
        <v>8990341.0800000019</v>
      </c>
      <c r="E121" s="15">
        <v>265</v>
      </c>
      <c r="F121" s="15">
        <v>43243.55000000001</v>
      </c>
      <c r="G121" s="15">
        <v>1593</v>
      </c>
      <c r="H121" s="15">
        <v>360717.52</v>
      </c>
      <c r="I121" s="15">
        <v>2406</v>
      </c>
      <c r="J121" s="15">
        <v>504807.28000000009</v>
      </c>
      <c r="K121" s="15">
        <v>1052</v>
      </c>
      <c r="L121" s="15">
        <v>232560.55999999997</v>
      </c>
      <c r="M121" s="15">
        <v>282</v>
      </c>
      <c r="N121" s="15">
        <v>107676</v>
      </c>
      <c r="O121" s="15">
        <v>14653</v>
      </c>
      <c r="P121" s="15">
        <v>6415146.5999999996</v>
      </c>
      <c r="Q121" s="15">
        <v>0</v>
      </c>
      <c r="R121" s="15">
        <v>0</v>
      </c>
      <c r="S121" s="15">
        <v>72363</v>
      </c>
      <c r="T121" s="15">
        <v>16654492.590000005</v>
      </c>
      <c r="U121" s="16">
        <v>13651223.434426215</v>
      </c>
    </row>
    <row r="122" spans="2:24" x14ac:dyDescent="0.25">
      <c r="B122" s="9" t="s">
        <v>27</v>
      </c>
      <c r="C122" s="14">
        <v>88975</v>
      </c>
      <c r="D122" s="15">
        <v>13684044.420000015</v>
      </c>
      <c r="E122" s="15">
        <v>655</v>
      </c>
      <c r="F122" s="15">
        <v>91931.060000000041</v>
      </c>
      <c r="G122" s="15">
        <v>3182</v>
      </c>
      <c r="H122" s="15">
        <v>621205.00000000012</v>
      </c>
      <c r="I122" s="15">
        <v>2809</v>
      </c>
      <c r="J122" s="15">
        <v>570967.55000000005</v>
      </c>
      <c r="K122" s="15">
        <v>1238</v>
      </c>
      <c r="L122" s="15">
        <v>241740.85999999993</v>
      </c>
      <c r="M122" s="15">
        <v>318</v>
      </c>
      <c r="N122" s="15">
        <v>112686.29999999997</v>
      </c>
      <c r="O122" s="15">
        <v>27165</v>
      </c>
      <c r="P122" s="15">
        <v>11178521.170000006</v>
      </c>
      <c r="Q122" s="15">
        <v>220</v>
      </c>
      <c r="R122" s="15">
        <v>38371.19</v>
      </c>
      <c r="S122" s="15">
        <v>124562</v>
      </c>
      <c r="T122" s="15">
        <v>26539467.550000019</v>
      </c>
      <c r="U122" s="16">
        <v>21753661.926229496</v>
      </c>
    </row>
    <row r="123" spans="2:24" x14ac:dyDescent="0.25">
      <c r="B123" s="9" t="s">
        <v>28</v>
      </c>
      <c r="C123" s="14">
        <v>748436</v>
      </c>
      <c r="D123" s="15">
        <v>108489390.77999996</v>
      </c>
      <c r="E123" s="15">
        <v>1553</v>
      </c>
      <c r="F123" s="15">
        <v>209697.52</v>
      </c>
      <c r="G123" s="15">
        <v>14798</v>
      </c>
      <c r="H123" s="15">
        <v>3244281.4499999988</v>
      </c>
      <c r="I123" s="15">
        <v>27427</v>
      </c>
      <c r="J123" s="15">
        <v>4215578.0599999996</v>
      </c>
      <c r="K123" s="15">
        <v>2736</v>
      </c>
      <c r="L123" s="15">
        <v>582218.10000000021</v>
      </c>
      <c r="M123" s="15">
        <v>497</v>
      </c>
      <c r="N123" s="15">
        <v>167722.16</v>
      </c>
      <c r="O123" s="15">
        <v>993</v>
      </c>
      <c r="P123" s="15">
        <v>384419.27000000008</v>
      </c>
      <c r="Q123" s="15">
        <v>0</v>
      </c>
      <c r="R123" s="15">
        <v>0</v>
      </c>
      <c r="S123" s="15">
        <v>796440</v>
      </c>
      <c r="T123" s="15">
        <v>117293307.33999993</v>
      </c>
      <c r="U123" s="16">
        <v>96142055.196721271</v>
      </c>
    </row>
    <row r="124" spans="2:24" x14ac:dyDescent="0.25">
      <c r="B124" s="9" t="s">
        <v>29</v>
      </c>
      <c r="C124" s="14">
        <v>46682</v>
      </c>
      <c r="D124" s="15">
        <v>7831607.6100000022</v>
      </c>
      <c r="E124" s="15">
        <v>301</v>
      </c>
      <c r="F124" s="15">
        <v>48648.900000000016</v>
      </c>
      <c r="G124" s="15">
        <v>1854</v>
      </c>
      <c r="H124" s="15">
        <v>413426.49999999994</v>
      </c>
      <c r="I124" s="15">
        <v>2448</v>
      </c>
      <c r="J124" s="15">
        <v>477158.45999999996</v>
      </c>
      <c r="K124" s="15">
        <v>1002</v>
      </c>
      <c r="L124" s="15">
        <v>218917.08</v>
      </c>
      <c r="M124" s="15">
        <v>398</v>
      </c>
      <c r="N124" s="15">
        <v>134740.53999999998</v>
      </c>
      <c r="O124" s="15">
        <v>16404</v>
      </c>
      <c r="P124" s="15">
        <v>7231263.3000000007</v>
      </c>
      <c r="Q124" s="15">
        <v>0</v>
      </c>
      <c r="R124" s="15">
        <v>0</v>
      </c>
      <c r="S124" s="15">
        <v>69089</v>
      </c>
      <c r="T124" s="15">
        <v>16355762.389999999</v>
      </c>
      <c r="U124" s="16">
        <v>13406362.614754096</v>
      </c>
    </row>
    <row r="125" spans="2:24" x14ac:dyDescent="0.25">
      <c r="B125" s="9" t="s">
        <v>30</v>
      </c>
      <c r="C125" s="14">
        <v>66140</v>
      </c>
      <c r="D125" s="15">
        <v>11417436.890000001</v>
      </c>
      <c r="E125" s="15">
        <v>506</v>
      </c>
      <c r="F125" s="15">
        <v>81662.350000000006</v>
      </c>
      <c r="G125" s="15">
        <v>2740</v>
      </c>
      <c r="H125" s="15">
        <v>633282.19999999995</v>
      </c>
      <c r="I125" s="15">
        <v>1919</v>
      </c>
      <c r="J125" s="15">
        <v>388824.74000000005</v>
      </c>
      <c r="K125" s="15">
        <v>1021</v>
      </c>
      <c r="L125" s="15">
        <v>225861.14000000007</v>
      </c>
      <c r="M125" s="15">
        <v>434</v>
      </c>
      <c r="N125" s="15">
        <v>165927</v>
      </c>
      <c r="O125" s="15">
        <v>16383</v>
      </c>
      <c r="P125" s="15">
        <v>7291997.950000003</v>
      </c>
      <c r="Q125" s="15">
        <v>1085</v>
      </c>
      <c r="R125" s="15">
        <v>759709.56</v>
      </c>
      <c r="S125" s="15">
        <v>90228</v>
      </c>
      <c r="T125" s="15">
        <v>20964701.830000002</v>
      </c>
      <c r="U125" s="16">
        <v>17184181.827868853</v>
      </c>
    </row>
    <row r="126" spans="2:24" x14ac:dyDescent="0.25">
      <c r="B126" s="9" t="s">
        <v>0</v>
      </c>
      <c r="C126" s="14">
        <v>81940</v>
      </c>
      <c r="D126" s="15">
        <v>13693791.600000005</v>
      </c>
      <c r="E126" s="15">
        <v>198</v>
      </c>
      <c r="F126" s="15">
        <v>31498.5</v>
      </c>
      <c r="G126" s="15">
        <v>3661</v>
      </c>
      <c r="H126" s="15">
        <v>816111.41000000027</v>
      </c>
      <c r="I126" s="15">
        <v>1215</v>
      </c>
      <c r="J126" s="15">
        <v>247161.04</v>
      </c>
      <c r="K126" s="15">
        <v>2668</v>
      </c>
      <c r="L126" s="15">
        <v>586778.09999999986</v>
      </c>
      <c r="M126" s="15">
        <v>482</v>
      </c>
      <c r="N126" s="15">
        <v>177953.12</v>
      </c>
      <c r="O126" s="15">
        <v>13076</v>
      </c>
      <c r="P126" s="15">
        <v>5718842.080000001</v>
      </c>
      <c r="Q126" s="15">
        <v>2</v>
      </c>
      <c r="R126" s="15">
        <v>1619.19</v>
      </c>
      <c r="S126" s="15">
        <v>103243</v>
      </c>
      <c r="T126" s="15">
        <v>21273755.039999988</v>
      </c>
      <c r="U126" s="16">
        <v>17437504.131147541</v>
      </c>
    </row>
    <row r="127" spans="2:24" x14ac:dyDescent="0.25">
      <c r="B127" s="9" t="s">
        <v>31</v>
      </c>
      <c r="C127" s="14">
        <v>82578</v>
      </c>
      <c r="D127" s="15">
        <v>13789579.07</v>
      </c>
      <c r="E127" s="15">
        <v>523</v>
      </c>
      <c r="F127" s="15">
        <v>55556.460000000006</v>
      </c>
      <c r="G127" s="15">
        <v>4265</v>
      </c>
      <c r="H127" s="15">
        <v>936557.57000000041</v>
      </c>
      <c r="I127" s="15">
        <v>2546</v>
      </c>
      <c r="J127" s="15">
        <v>321683.92000000004</v>
      </c>
      <c r="K127" s="15">
        <v>2003</v>
      </c>
      <c r="L127" s="15">
        <v>414191.28999999992</v>
      </c>
      <c r="M127" s="15">
        <v>715</v>
      </c>
      <c r="N127" s="15">
        <v>265055.40000000002</v>
      </c>
      <c r="O127" s="15">
        <v>19076</v>
      </c>
      <c r="P127" s="15">
        <v>8037310.8400000026</v>
      </c>
      <c r="Q127" s="15">
        <v>0</v>
      </c>
      <c r="R127" s="15">
        <v>0</v>
      </c>
      <c r="S127" s="15">
        <v>111706</v>
      </c>
      <c r="T127" s="15">
        <v>23819934.550000012</v>
      </c>
      <c r="U127" s="16">
        <v>19524536.516393445</v>
      </c>
    </row>
    <row r="128" spans="2:24" x14ac:dyDescent="0.25">
      <c r="B128" s="9" t="s">
        <v>32</v>
      </c>
      <c r="C128" s="14">
        <v>377342</v>
      </c>
      <c r="D128" s="15">
        <v>61431465.850000009</v>
      </c>
      <c r="E128" s="15">
        <v>796</v>
      </c>
      <c r="F128" s="15">
        <v>126711.33000000005</v>
      </c>
      <c r="G128" s="15">
        <v>9964</v>
      </c>
      <c r="H128" s="15">
        <v>2234843.2600000002</v>
      </c>
      <c r="I128" s="15">
        <v>7988</v>
      </c>
      <c r="J128" s="15">
        <v>1589342.560000001</v>
      </c>
      <c r="K128" s="15">
        <v>2791</v>
      </c>
      <c r="L128" s="15">
        <v>601212.40999999968</v>
      </c>
      <c r="M128" s="15">
        <v>519</v>
      </c>
      <c r="N128" s="15">
        <v>190081.48</v>
      </c>
      <c r="O128" s="15">
        <v>732</v>
      </c>
      <c r="P128" s="15">
        <v>318780.14999999997</v>
      </c>
      <c r="Q128" s="15">
        <v>0</v>
      </c>
      <c r="R128" s="15">
        <v>0</v>
      </c>
      <c r="S128" s="15">
        <v>400133</v>
      </c>
      <c r="T128" s="15">
        <v>66492437.039999947</v>
      </c>
      <c r="U128" s="16">
        <v>54501997.573770456</v>
      </c>
    </row>
    <row r="129" spans="2:24" x14ac:dyDescent="0.25">
      <c r="B129" s="17" t="s">
        <v>36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>
        <v>1075136</v>
      </c>
      <c r="U129" s="23">
        <f t="shared" ref="U129" si="9">T129/1.22</f>
        <v>881259.01639344264</v>
      </c>
      <c r="V129" s="23"/>
      <c r="W129" s="23"/>
      <c r="X129" s="23"/>
    </row>
    <row r="130" spans="2:24" x14ac:dyDescent="0.25">
      <c r="B130" s="17" t="s">
        <v>47</v>
      </c>
      <c r="C130" s="18">
        <f t="shared" ref="C130:U130" si="10">SUM(C116:C129)</f>
        <v>2215127</v>
      </c>
      <c r="D130" s="18">
        <f t="shared" si="10"/>
        <v>351813846.10000002</v>
      </c>
      <c r="E130" s="18">
        <f t="shared" si="10"/>
        <v>10259</v>
      </c>
      <c r="F130" s="18">
        <f t="shared" si="10"/>
        <v>1344625.8500000003</v>
      </c>
      <c r="G130" s="18">
        <f t="shared" si="10"/>
        <v>69726</v>
      </c>
      <c r="H130" s="18">
        <f t="shared" si="10"/>
        <v>15341821.51</v>
      </c>
      <c r="I130" s="18">
        <f t="shared" si="10"/>
        <v>86714</v>
      </c>
      <c r="J130" s="18">
        <f t="shared" si="10"/>
        <v>14350826.670000004</v>
      </c>
      <c r="K130" s="18">
        <f t="shared" si="10"/>
        <v>26508</v>
      </c>
      <c r="L130" s="18">
        <f t="shared" si="10"/>
        <v>5644353.5700000003</v>
      </c>
      <c r="M130" s="18">
        <f t="shared" si="10"/>
        <v>5907</v>
      </c>
      <c r="N130" s="18">
        <f t="shared" si="10"/>
        <v>2120182.8899999997</v>
      </c>
      <c r="O130" s="18">
        <f t="shared" si="10"/>
        <v>208852</v>
      </c>
      <c r="P130" s="18">
        <f t="shared" si="10"/>
        <v>88391673.210000038</v>
      </c>
      <c r="Q130" s="18">
        <f t="shared" si="10"/>
        <v>3782</v>
      </c>
      <c r="R130" s="18">
        <f t="shared" si="10"/>
        <v>1693413.6999999995</v>
      </c>
      <c r="S130" s="18">
        <f t="shared" si="10"/>
        <v>2626877</v>
      </c>
      <c r="T130" s="18">
        <f t="shared" si="10"/>
        <v>481775879.49999988</v>
      </c>
      <c r="U130" s="18">
        <f t="shared" si="10"/>
        <v>394898261.88524568</v>
      </c>
      <c r="V130" s="18">
        <v>101098327.87704919</v>
      </c>
      <c r="W130" s="18"/>
      <c r="X130" s="18">
        <f>+U130-V130+W130</f>
        <v>293799934.00819647</v>
      </c>
    </row>
    <row r="131" spans="2:24" x14ac:dyDescent="0.25">
      <c r="B131" s="9" t="s">
        <v>21</v>
      </c>
      <c r="C131" s="15">
        <v>40049</v>
      </c>
      <c r="D131" s="15">
        <v>6808849.870000001</v>
      </c>
      <c r="E131" s="15">
        <v>229</v>
      </c>
      <c r="F131" s="15">
        <v>36115.599999999999</v>
      </c>
      <c r="G131" s="15">
        <v>1609</v>
      </c>
      <c r="H131" s="15">
        <v>359069.61999999994</v>
      </c>
      <c r="I131" s="15">
        <v>2005</v>
      </c>
      <c r="J131" s="15">
        <v>407033.13000000012</v>
      </c>
      <c r="K131" s="15">
        <v>957</v>
      </c>
      <c r="L131" s="15">
        <v>208137.20000000004</v>
      </c>
      <c r="M131" s="15">
        <v>257</v>
      </c>
      <c r="N131" s="15">
        <v>88896</v>
      </c>
      <c r="O131" s="15">
        <v>15568</v>
      </c>
      <c r="P131" s="15">
        <v>6732326.5500000017</v>
      </c>
      <c r="Q131" s="15">
        <v>0</v>
      </c>
      <c r="R131" s="15">
        <v>0</v>
      </c>
      <c r="S131" s="15">
        <v>60674</v>
      </c>
      <c r="T131" s="15">
        <v>14640427.969999999</v>
      </c>
      <c r="U131" s="16">
        <v>12000350.795081956</v>
      </c>
    </row>
    <row r="132" spans="2:24" x14ac:dyDescent="0.25">
      <c r="B132" s="9" t="s">
        <v>22</v>
      </c>
      <c r="C132" s="15">
        <v>55231</v>
      </c>
      <c r="D132" s="15">
        <v>8959568.4800000023</v>
      </c>
      <c r="E132" s="15">
        <v>2607</v>
      </c>
      <c r="F132" s="15">
        <v>201800.94000000006</v>
      </c>
      <c r="G132" s="15">
        <v>2447</v>
      </c>
      <c r="H132" s="15">
        <v>549475.80000000016</v>
      </c>
      <c r="I132" s="15">
        <v>3414</v>
      </c>
      <c r="J132" s="15">
        <v>651627.47000000044</v>
      </c>
      <c r="K132" s="15">
        <v>1265</v>
      </c>
      <c r="L132" s="15">
        <v>277280.9200000001</v>
      </c>
      <c r="M132" s="15">
        <v>360</v>
      </c>
      <c r="N132" s="15">
        <v>146213.96</v>
      </c>
      <c r="O132" s="15">
        <v>26517</v>
      </c>
      <c r="P132" s="15">
        <v>10468955.809999995</v>
      </c>
      <c r="Q132" s="15">
        <v>2702</v>
      </c>
      <c r="R132" s="15">
        <v>973384.90000000014</v>
      </c>
      <c r="S132" s="15">
        <v>94543</v>
      </c>
      <c r="T132" s="15">
        <v>22228308.280000009</v>
      </c>
      <c r="U132" s="16">
        <v>18219924.819672111</v>
      </c>
    </row>
    <row r="133" spans="2:24" x14ac:dyDescent="0.25">
      <c r="B133" s="9" t="s">
        <v>23</v>
      </c>
      <c r="C133" s="15">
        <v>133526</v>
      </c>
      <c r="D133" s="15">
        <v>21952095.870000012</v>
      </c>
      <c r="E133" s="15">
        <v>1100</v>
      </c>
      <c r="F133" s="15">
        <v>170651.5100000001</v>
      </c>
      <c r="G133" s="15">
        <v>6503</v>
      </c>
      <c r="H133" s="15">
        <v>1386131.1099999999</v>
      </c>
      <c r="I133" s="15">
        <v>6709</v>
      </c>
      <c r="J133" s="15">
        <v>1374486.2000000007</v>
      </c>
      <c r="K133" s="15">
        <v>2525</v>
      </c>
      <c r="L133" s="15">
        <v>525653.29</v>
      </c>
      <c r="M133" s="15">
        <v>683</v>
      </c>
      <c r="N133" s="15">
        <v>213030.08</v>
      </c>
      <c r="O133" s="15">
        <v>14423</v>
      </c>
      <c r="P133" s="15">
        <v>5987783.790000001</v>
      </c>
      <c r="Q133" s="15">
        <v>0</v>
      </c>
      <c r="R133" s="15">
        <v>0</v>
      </c>
      <c r="S133" s="15">
        <v>165469</v>
      </c>
      <c r="T133" s="15">
        <v>31609831.850000005</v>
      </c>
      <c r="U133" s="16">
        <v>25909698.237704914</v>
      </c>
    </row>
    <row r="134" spans="2:24" x14ac:dyDescent="0.25">
      <c r="B134" s="9" t="s">
        <v>24</v>
      </c>
      <c r="C134" s="15">
        <v>93269</v>
      </c>
      <c r="D134" s="15">
        <v>15849385.950000005</v>
      </c>
      <c r="E134" s="15">
        <v>180</v>
      </c>
      <c r="F134" s="15">
        <v>28649.250000000004</v>
      </c>
      <c r="G134" s="15">
        <v>2805</v>
      </c>
      <c r="H134" s="15">
        <v>636177.24</v>
      </c>
      <c r="I134" s="15">
        <v>2438</v>
      </c>
      <c r="J134" s="15">
        <v>482168.18</v>
      </c>
      <c r="K134" s="15">
        <v>1669</v>
      </c>
      <c r="L134" s="15">
        <v>374463.86000000004</v>
      </c>
      <c r="M134" s="15">
        <v>155</v>
      </c>
      <c r="N134" s="15">
        <v>57165</v>
      </c>
      <c r="O134" s="15">
        <v>6508</v>
      </c>
      <c r="P134" s="15">
        <v>2831983.5000000014</v>
      </c>
      <c r="Q134" s="15">
        <v>0</v>
      </c>
      <c r="R134" s="15">
        <v>0</v>
      </c>
      <c r="S134" s="15">
        <v>107024</v>
      </c>
      <c r="T134" s="15">
        <v>20259992.98</v>
      </c>
      <c r="U134" s="16">
        <v>16606551.622950833</v>
      </c>
    </row>
    <row r="135" spans="2:24" x14ac:dyDescent="0.25">
      <c r="B135" s="9" t="s">
        <v>25</v>
      </c>
      <c r="C135" s="15">
        <v>335604</v>
      </c>
      <c r="D135" s="15">
        <v>56650319.509999968</v>
      </c>
      <c r="E135" s="15">
        <v>2002</v>
      </c>
      <c r="F135" s="15">
        <v>302330.27999999997</v>
      </c>
      <c r="G135" s="15">
        <v>15879</v>
      </c>
      <c r="H135" s="15">
        <v>3511904.8500000006</v>
      </c>
      <c r="I135" s="15">
        <v>23206</v>
      </c>
      <c r="J135" s="15">
        <v>3166958.1400000011</v>
      </c>
      <c r="K135" s="15">
        <v>6319</v>
      </c>
      <c r="L135" s="15">
        <v>1291474.9700000002</v>
      </c>
      <c r="M135" s="15">
        <v>1068</v>
      </c>
      <c r="N135" s="15">
        <v>359532.94</v>
      </c>
      <c r="O135" s="15">
        <v>44216</v>
      </c>
      <c r="P135" s="15">
        <v>18739025.269999996</v>
      </c>
      <c r="Q135" s="15">
        <v>1</v>
      </c>
      <c r="R135" s="15">
        <v>934</v>
      </c>
      <c r="S135" s="15">
        <v>428295</v>
      </c>
      <c r="T135" s="15">
        <v>84022479.960000023</v>
      </c>
      <c r="U135" s="16">
        <v>68870885.213114783</v>
      </c>
    </row>
    <row r="136" spans="2:24" x14ac:dyDescent="0.25">
      <c r="B136" s="9" t="s">
        <v>26</v>
      </c>
      <c r="C136" s="15">
        <v>52268</v>
      </c>
      <c r="D136" s="15">
        <v>9039662.6500000041</v>
      </c>
      <c r="E136" s="15">
        <v>301</v>
      </c>
      <c r="F136" s="15">
        <v>49086.150000000009</v>
      </c>
      <c r="G136" s="15">
        <v>1662</v>
      </c>
      <c r="H136" s="15">
        <v>378328.25999999995</v>
      </c>
      <c r="I136" s="15">
        <v>2511</v>
      </c>
      <c r="J136" s="15">
        <v>524823.23999999987</v>
      </c>
      <c r="K136" s="15">
        <v>1069</v>
      </c>
      <c r="L136" s="15">
        <v>238989.09999999995</v>
      </c>
      <c r="M136" s="15">
        <v>299</v>
      </c>
      <c r="N136" s="15">
        <v>119564.54</v>
      </c>
      <c r="O136" s="15">
        <v>13961</v>
      </c>
      <c r="P136" s="15">
        <v>6174820.8500000006</v>
      </c>
      <c r="Q136" s="15">
        <v>0</v>
      </c>
      <c r="R136" s="15">
        <v>0</v>
      </c>
      <c r="S136" s="15">
        <v>72071</v>
      </c>
      <c r="T136" s="15">
        <v>16525274.789999999</v>
      </c>
      <c r="U136" s="16">
        <v>13545307.204918027</v>
      </c>
    </row>
    <row r="137" spans="2:24" x14ac:dyDescent="0.25">
      <c r="B137" s="9" t="s">
        <v>27</v>
      </c>
      <c r="C137" s="15">
        <v>85950</v>
      </c>
      <c r="D137" s="15">
        <v>13186529.190000009</v>
      </c>
      <c r="E137" s="15">
        <v>731</v>
      </c>
      <c r="F137" s="15">
        <v>103768.15000000001</v>
      </c>
      <c r="G137" s="15">
        <v>3570</v>
      </c>
      <c r="H137" s="15">
        <v>689138.08000000007</v>
      </c>
      <c r="I137" s="15">
        <v>2960</v>
      </c>
      <c r="J137" s="15">
        <v>604732.78</v>
      </c>
      <c r="K137" s="15">
        <v>1480</v>
      </c>
      <c r="L137" s="15">
        <v>290890.75000000017</v>
      </c>
      <c r="M137" s="15">
        <v>346</v>
      </c>
      <c r="N137" s="15">
        <v>125893.52999999998</v>
      </c>
      <c r="O137" s="15">
        <v>24395</v>
      </c>
      <c r="P137" s="15">
        <v>9931225.5999999978</v>
      </c>
      <c r="Q137" s="15">
        <v>190</v>
      </c>
      <c r="R137" s="15">
        <v>33746.090000000004</v>
      </c>
      <c r="S137" s="15">
        <v>119622</v>
      </c>
      <c r="T137" s="15">
        <v>24965924.17000002</v>
      </c>
      <c r="U137" s="16">
        <v>20463872.27049179</v>
      </c>
    </row>
    <row r="138" spans="2:24" x14ac:dyDescent="0.25">
      <c r="B138" s="9" t="s">
        <v>28</v>
      </c>
      <c r="C138" s="15">
        <v>738830</v>
      </c>
      <c r="D138" s="15">
        <v>107173031.96999997</v>
      </c>
      <c r="E138" s="15">
        <v>1529</v>
      </c>
      <c r="F138" s="15">
        <v>203153.44000000006</v>
      </c>
      <c r="G138" s="15">
        <v>16048</v>
      </c>
      <c r="H138" s="15">
        <v>3551443.7800000003</v>
      </c>
      <c r="I138" s="15">
        <v>27977</v>
      </c>
      <c r="J138" s="15">
        <v>4326152.0500000007</v>
      </c>
      <c r="K138" s="15">
        <v>3044</v>
      </c>
      <c r="L138" s="15">
        <v>646800.79</v>
      </c>
      <c r="M138" s="15">
        <v>567</v>
      </c>
      <c r="N138" s="15">
        <v>198082.99</v>
      </c>
      <c r="O138" s="15">
        <v>1067</v>
      </c>
      <c r="P138" s="15">
        <v>402552.38999999978</v>
      </c>
      <c r="Q138" s="15">
        <v>0</v>
      </c>
      <c r="R138" s="15">
        <v>0</v>
      </c>
      <c r="S138" s="15">
        <v>789062</v>
      </c>
      <c r="T138" s="15">
        <v>116501217.40999994</v>
      </c>
      <c r="U138" s="16">
        <v>95492801.155737787</v>
      </c>
    </row>
    <row r="139" spans="2:24" x14ac:dyDescent="0.25">
      <c r="B139" s="9" t="s">
        <v>29</v>
      </c>
      <c r="C139" s="15">
        <v>48282</v>
      </c>
      <c r="D139" s="15">
        <v>8105362.410000002</v>
      </c>
      <c r="E139" s="15">
        <v>330</v>
      </c>
      <c r="F139" s="15">
        <v>53166.30000000001</v>
      </c>
      <c r="G139" s="15">
        <v>2163</v>
      </c>
      <c r="H139" s="15">
        <v>480516.31999999989</v>
      </c>
      <c r="I139" s="15">
        <v>2620</v>
      </c>
      <c r="J139" s="15">
        <v>512878.01999999979</v>
      </c>
      <c r="K139" s="15">
        <v>1060</v>
      </c>
      <c r="L139" s="15">
        <v>234242.67999999993</v>
      </c>
      <c r="M139" s="15">
        <v>504</v>
      </c>
      <c r="N139" s="15">
        <v>169285.86</v>
      </c>
      <c r="O139" s="15">
        <v>17691</v>
      </c>
      <c r="P139" s="15">
        <v>7822548.5999999978</v>
      </c>
      <c r="Q139" s="15">
        <v>0</v>
      </c>
      <c r="R139" s="15">
        <v>0</v>
      </c>
      <c r="S139" s="15">
        <v>72650</v>
      </c>
      <c r="T139" s="15">
        <v>17378000.190000001</v>
      </c>
      <c r="U139" s="16">
        <v>14244262.450819675</v>
      </c>
    </row>
    <row r="140" spans="2:24" x14ac:dyDescent="0.25">
      <c r="B140" s="9" t="s">
        <v>30</v>
      </c>
      <c r="C140" s="15">
        <v>70290</v>
      </c>
      <c r="D140" s="15">
        <v>12188021.050000001</v>
      </c>
      <c r="E140" s="15">
        <v>396</v>
      </c>
      <c r="F140" s="15">
        <v>64005.150000000009</v>
      </c>
      <c r="G140" s="15">
        <v>3006</v>
      </c>
      <c r="H140" s="15">
        <v>692896.88</v>
      </c>
      <c r="I140" s="15">
        <v>2123</v>
      </c>
      <c r="J140" s="15">
        <v>432664.80999999994</v>
      </c>
      <c r="K140" s="15">
        <v>1145</v>
      </c>
      <c r="L140" s="15">
        <v>254504.25999999995</v>
      </c>
      <c r="M140" s="15">
        <v>872</v>
      </c>
      <c r="N140" s="15">
        <v>352371</v>
      </c>
      <c r="O140" s="15">
        <v>15245</v>
      </c>
      <c r="P140" s="15">
        <v>6799876.5999999987</v>
      </c>
      <c r="Q140" s="15">
        <v>1767</v>
      </c>
      <c r="R140" s="15">
        <v>1241235.23</v>
      </c>
      <c r="S140" s="15">
        <v>94844</v>
      </c>
      <c r="T140" s="15">
        <v>22025574.980000008</v>
      </c>
      <c r="U140" s="16">
        <v>18053749.983606547</v>
      </c>
    </row>
    <row r="141" spans="2:24" x14ac:dyDescent="0.25">
      <c r="B141" s="9" t="s">
        <v>0</v>
      </c>
      <c r="C141" s="15">
        <v>76982</v>
      </c>
      <c r="D141" s="15">
        <v>12897775.700000007</v>
      </c>
      <c r="E141" s="15">
        <v>281</v>
      </c>
      <c r="F141" s="15">
        <v>44808.950000000026</v>
      </c>
      <c r="G141" s="15">
        <v>3843</v>
      </c>
      <c r="H141" s="15">
        <v>857771.84000000008</v>
      </c>
      <c r="I141" s="15">
        <v>1311</v>
      </c>
      <c r="J141" s="15">
        <v>269786.16000000003</v>
      </c>
      <c r="K141" s="15">
        <v>2831</v>
      </c>
      <c r="L141" s="15">
        <v>621086.75999999989</v>
      </c>
      <c r="M141" s="15">
        <v>459</v>
      </c>
      <c r="N141" s="15">
        <v>164190.32</v>
      </c>
      <c r="O141" s="15">
        <v>15267</v>
      </c>
      <c r="P141" s="15">
        <v>6725642.4100000001</v>
      </c>
      <c r="Q141" s="15">
        <v>2</v>
      </c>
      <c r="R141" s="15">
        <v>1370.38</v>
      </c>
      <c r="S141" s="15">
        <v>100976</v>
      </c>
      <c r="T141" s="15">
        <v>21582432.520000011</v>
      </c>
      <c r="U141" s="16">
        <v>17690518.459016379</v>
      </c>
    </row>
    <row r="142" spans="2:24" x14ac:dyDescent="0.25">
      <c r="B142" s="9" t="s">
        <v>31</v>
      </c>
      <c r="C142" s="15">
        <v>87084</v>
      </c>
      <c r="D142" s="15">
        <v>14547872.23000001</v>
      </c>
      <c r="E142" s="15">
        <v>755</v>
      </c>
      <c r="F142" s="15">
        <v>71415.220000000016</v>
      </c>
      <c r="G142" s="15">
        <v>4758</v>
      </c>
      <c r="H142" s="15">
        <v>1059251.5500000007</v>
      </c>
      <c r="I142" s="15">
        <v>2467</v>
      </c>
      <c r="J142" s="15">
        <v>378146.36000000004</v>
      </c>
      <c r="K142" s="15">
        <v>1963</v>
      </c>
      <c r="L142" s="15">
        <v>412092.9500000003</v>
      </c>
      <c r="M142" s="15">
        <v>779</v>
      </c>
      <c r="N142" s="15">
        <v>280061.72999999992</v>
      </c>
      <c r="O142" s="15">
        <v>19088</v>
      </c>
      <c r="P142" s="15">
        <v>8071259.2000000002</v>
      </c>
      <c r="Q142" s="15">
        <v>2</v>
      </c>
      <c r="R142" s="15">
        <v>1662</v>
      </c>
      <c r="S142" s="15">
        <v>116896</v>
      </c>
      <c r="T142" s="15">
        <v>24821761.240000006</v>
      </c>
      <c r="U142" s="16">
        <v>20345705.934426226</v>
      </c>
    </row>
    <row r="143" spans="2:24" x14ac:dyDescent="0.25">
      <c r="B143" s="9" t="s">
        <v>32</v>
      </c>
      <c r="C143" s="15">
        <v>375253</v>
      </c>
      <c r="D143" s="15">
        <v>61187088.709999971</v>
      </c>
      <c r="E143" s="15">
        <v>783</v>
      </c>
      <c r="F143" s="15">
        <v>125004.71000000002</v>
      </c>
      <c r="G143" s="15">
        <v>11380</v>
      </c>
      <c r="H143" s="15">
        <v>2573894.5899999994</v>
      </c>
      <c r="I143" s="15">
        <v>8299</v>
      </c>
      <c r="J143" s="15">
        <v>1661515.3100000005</v>
      </c>
      <c r="K143" s="15">
        <v>3033</v>
      </c>
      <c r="L143" s="15">
        <v>649715.39</v>
      </c>
      <c r="M143" s="15">
        <v>541</v>
      </c>
      <c r="N143" s="15">
        <v>192634.59000000003</v>
      </c>
      <c r="O143" s="15">
        <v>999</v>
      </c>
      <c r="P143" s="15">
        <v>441883.76</v>
      </c>
      <c r="Q143" s="15">
        <v>0</v>
      </c>
      <c r="R143" s="15">
        <v>0</v>
      </c>
      <c r="S143" s="15">
        <v>400288</v>
      </c>
      <c r="T143" s="15">
        <v>66831737.059999965</v>
      </c>
      <c r="U143" s="16">
        <v>54780112.344262235</v>
      </c>
    </row>
    <row r="144" spans="2:24" x14ac:dyDescent="0.25">
      <c r="B144" s="17" t="s">
        <v>36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>
        <v>994329</v>
      </c>
      <c r="U144" s="23">
        <f t="shared" ref="U144" si="11">T144/1.22</f>
        <v>815023.7704918033</v>
      </c>
      <c r="V144" s="23"/>
      <c r="W144" s="23"/>
      <c r="X144" s="23"/>
    </row>
    <row r="145" spans="2:24" x14ac:dyDescent="0.25">
      <c r="B145" s="17" t="s">
        <v>48</v>
      </c>
      <c r="C145" s="18">
        <f t="shared" ref="C145:U145" si="12">SUM(C131:C144)</f>
        <v>2192618</v>
      </c>
      <c r="D145" s="18">
        <f t="shared" si="12"/>
        <v>348545563.58999997</v>
      </c>
      <c r="E145" s="18">
        <f t="shared" si="12"/>
        <v>11224</v>
      </c>
      <c r="F145" s="18">
        <f t="shared" si="12"/>
        <v>1453955.6500000001</v>
      </c>
      <c r="G145" s="18">
        <f t="shared" si="12"/>
        <v>75673</v>
      </c>
      <c r="H145" s="18">
        <f t="shared" si="12"/>
        <v>16725999.920000004</v>
      </c>
      <c r="I145" s="18">
        <f t="shared" si="12"/>
        <v>88040</v>
      </c>
      <c r="J145" s="18">
        <f t="shared" si="12"/>
        <v>14792971.850000005</v>
      </c>
      <c r="K145" s="18">
        <f t="shared" si="12"/>
        <v>28360</v>
      </c>
      <c r="L145" s="18">
        <f t="shared" si="12"/>
        <v>6025332.9199999999</v>
      </c>
      <c r="M145" s="18">
        <f t="shared" si="12"/>
        <v>6890</v>
      </c>
      <c r="N145" s="18">
        <f t="shared" si="12"/>
        <v>2466922.5399999996</v>
      </c>
      <c r="O145" s="18">
        <f t="shared" si="12"/>
        <v>214945</v>
      </c>
      <c r="P145" s="18">
        <f t="shared" si="12"/>
        <v>91129884.329999983</v>
      </c>
      <c r="Q145" s="18">
        <f t="shared" si="12"/>
        <v>4664</v>
      </c>
      <c r="R145" s="18">
        <f t="shared" si="12"/>
        <v>2252332.6</v>
      </c>
      <c r="S145" s="18">
        <f t="shared" si="12"/>
        <v>2622414</v>
      </c>
      <c r="T145" s="18">
        <f t="shared" si="12"/>
        <v>484387292.39999998</v>
      </c>
      <c r="U145" s="18">
        <f t="shared" si="12"/>
        <v>397038764.26229507</v>
      </c>
      <c r="V145" s="18">
        <v>87719328.926229522</v>
      </c>
      <c r="W145" s="18"/>
      <c r="X145" s="18">
        <f>+U145-V145+W145</f>
        <v>309319435.33606553</v>
      </c>
    </row>
    <row r="146" spans="2:24" x14ac:dyDescent="0.25">
      <c r="B146" s="9" t="s">
        <v>21</v>
      </c>
      <c r="C146" s="19">
        <v>38020</v>
      </c>
      <c r="D146" s="20">
        <v>6532606.900000006</v>
      </c>
      <c r="E146" s="20">
        <v>206</v>
      </c>
      <c r="F146" s="20">
        <v>33014.350000000006</v>
      </c>
      <c r="G146" s="20">
        <v>1417</v>
      </c>
      <c r="H146" s="20">
        <v>319009.05999999976</v>
      </c>
      <c r="I146" s="20">
        <v>1880</v>
      </c>
      <c r="J146" s="20">
        <v>390013.88000000006</v>
      </c>
      <c r="K146" s="20">
        <v>739</v>
      </c>
      <c r="L146" s="20">
        <v>163615.19999999995</v>
      </c>
      <c r="M146" s="20">
        <v>297</v>
      </c>
      <c r="N146" s="20">
        <v>116109.75999999998</v>
      </c>
      <c r="O146" s="20">
        <v>12820</v>
      </c>
      <c r="P146" s="20">
        <v>5716668.6100000003</v>
      </c>
      <c r="Q146" s="20">
        <v>0</v>
      </c>
      <c r="R146" s="20">
        <v>0</v>
      </c>
      <c r="S146" s="20">
        <v>55379</v>
      </c>
      <c r="T146" s="20">
        <v>13271037.760000017</v>
      </c>
      <c r="U146" s="21">
        <v>10877899.80327869</v>
      </c>
    </row>
    <row r="147" spans="2:24" x14ac:dyDescent="0.25">
      <c r="B147" s="9" t="s">
        <v>22</v>
      </c>
      <c r="C147" s="14">
        <v>56949</v>
      </c>
      <c r="D147" s="15">
        <v>9232027.3200000133</v>
      </c>
      <c r="E147" s="15">
        <v>2587</v>
      </c>
      <c r="F147" s="15">
        <v>211104.58</v>
      </c>
      <c r="G147" s="15">
        <v>2585</v>
      </c>
      <c r="H147" s="15">
        <v>579617.20000000054</v>
      </c>
      <c r="I147" s="15">
        <v>3538</v>
      </c>
      <c r="J147" s="15">
        <v>668990.13000000012</v>
      </c>
      <c r="K147" s="15">
        <v>1314</v>
      </c>
      <c r="L147" s="15">
        <v>289787.82</v>
      </c>
      <c r="M147" s="15">
        <v>328</v>
      </c>
      <c r="N147" s="15">
        <v>132660.82</v>
      </c>
      <c r="O147" s="15">
        <v>27292</v>
      </c>
      <c r="P147" s="15">
        <v>10779552.840000004</v>
      </c>
      <c r="Q147" s="15">
        <v>2763</v>
      </c>
      <c r="R147" s="15">
        <v>911814.05</v>
      </c>
      <c r="S147" s="15">
        <v>97356</v>
      </c>
      <c r="T147" s="15">
        <v>22805554.760000005</v>
      </c>
      <c r="U147" s="16">
        <v>18693077.672131147</v>
      </c>
    </row>
    <row r="148" spans="2:24" x14ac:dyDescent="0.25">
      <c r="B148" s="9" t="s">
        <v>23</v>
      </c>
      <c r="C148" s="14">
        <v>143310</v>
      </c>
      <c r="D148" s="15">
        <v>23522449.680000007</v>
      </c>
      <c r="E148" s="15">
        <v>1170</v>
      </c>
      <c r="F148" s="15">
        <v>178916.36000000004</v>
      </c>
      <c r="G148" s="15">
        <v>7064</v>
      </c>
      <c r="H148" s="15">
        <v>1503528.76</v>
      </c>
      <c r="I148" s="15">
        <v>7411</v>
      </c>
      <c r="J148" s="15">
        <v>1516901.4500000009</v>
      </c>
      <c r="K148" s="15">
        <v>2682</v>
      </c>
      <c r="L148" s="15">
        <v>550723.5500000004</v>
      </c>
      <c r="M148" s="15">
        <v>727</v>
      </c>
      <c r="N148" s="15">
        <v>233327.30000000008</v>
      </c>
      <c r="O148" s="15">
        <v>14546</v>
      </c>
      <c r="P148" s="15">
        <v>6194065.5799999982</v>
      </c>
      <c r="Q148" s="15">
        <v>0</v>
      </c>
      <c r="R148" s="15">
        <v>0</v>
      </c>
      <c r="S148" s="15">
        <v>176910</v>
      </c>
      <c r="T148" s="15">
        <v>33699912.679999992</v>
      </c>
      <c r="U148" s="16">
        <v>27622879.245901659</v>
      </c>
    </row>
    <row r="149" spans="2:24" x14ac:dyDescent="0.25">
      <c r="B149" s="9" t="s">
        <v>24</v>
      </c>
      <c r="C149" s="14">
        <v>98505</v>
      </c>
      <c r="D149" s="15">
        <v>16743508.320000019</v>
      </c>
      <c r="E149" s="15">
        <v>191</v>
      </c>
      <c r="F149" s="15">
        <v>30654.550000000003</v>
      </c>
      <c r="G149" s="15">
        <v>3406</v>
      </c>
      <c r="H149" s="15">
        <v>768654.39999999967</v>
      </c>
      <c r="I149" s="15">
        <v>2480</v>
      </c>
      <c r="J149" s="15">
        <v>488454.64999999956</v>
      </c>
      <c r="K149" s="15">
        <v>1731</v>
      </c>
      <c r="L149" s="15">
        <v>379644.99000000011</v>
      </c>
      <c r="M149" s="15">
        <v>350</v>
      </c>
      <c r="N149" s="15">
        <v>124337.08</v>
      </c>
      <c r="O149" s="15">
        <v>8336</v>
      </c>
      <c r="P149" s="15">
        <v>3599955.3500000006</v>
      </c>
      <c r="Q149" s="15">
        <v>0</v>
      </c>
      <c r="R149" s="15">
        <v>0</v>
      </c>
      <c r="S149" s="15">
        <v>114999</v>
      </c>
      <c r="T149" s="15">
        <v>22135209.340000026</v>
      </c>
      <c r="U149" s="16">
        <v>18143614.213114765</v>
      </c>
    </row>
    <row r="150" spans="2:24" x14ac:dyDescent="0.25">
      <c r="B150" s="9" t="s">
        <v>25</v>
      </c>
      <c r="C150" s="14">
        <v>356493</v>
      </c>
      <c r="D150" s="15">
        <v>60138892.469999976</v>
      </c>
      <c r="E150" s="15">
        <v>2429</v>
      </c>
      <c r="F150" s="15">
        <v>365247.92000000004</v>
      </c>
      <c r="G150" s="15">
        <v>17100</v>
      </c>
      <c r="H150" s="15">
        <v>3776181.6700000018</v>
      </c>
      <c r="I150" s="15">
        <v>24838</v>
      </c>
      <c r="J150" s="15">
        <v>3458521.5100000007</v>
      </c>
      <c r="K150" s="15">
        <v>6611</v>
      </c>
      <c r="L150" s="15">
        <v>1339841.8399999999</v>
      </c>
      <c r="M150" s="15">
        <v>1143</v>
      </c>
      <c r="N150" s="15">
        <v>364662.24</v>
      </c>
      <c r="O150" s="15">
        <v>43982</v>
      </c>
      <c r="P150" s="15">
        <v>18549290.970000003</v>
      </c>
      <c r="Q150" s="15">
        <v>0</v>
      </c>
      <c r="R150" s="15">
        <v>0</v>
      </c>
      <c r="S150" s="15">
        <v>452596</v>
      </c>
      <c r="T150" s="15">
        <v>87992638.620000094</v>
      </c>
      <c r="U150" s="16">
        <v>72125113.622950777</v>
      </c>
    </row>
    <row r="151" spans="2:24" x14ac:dyDescent="0.25">
      <c r="B151" s="9" t="s">
        <v>26</v>
      </c>
      <c r="C151" s="14">
        <v>53713</v>
      </c>
      <c r="D151" s="15">
        <v>9305911.5600000061</v>
      </c>
      <c r="E151" s="15">
        <v>275</v>
      </c>
      <c r="F151" s="15">
        <v>44960.850000000028</v>
      </c>
      <c r="G151" s="15">
        <v>1888</v>
      </c>
      <c r="H151" s="15">
        <v>430378.72</v>
      </c>
      <c r="I151" s="15">
        <v>2598</v>
      </c>
      <c r="J151" s="15">
        <v>544331.34</v>
      </c>
      <c r="K151" s="15">
        <v>1124</v>
      </c>
      <c r="L151" s="15">
        <v>251426.98</v>
      </c>
      <c r="M151" s="15">
        <v>374</v>
      </c>
      <c r="N151" s="15">
        <v>141762</v>
      </c>
      <c r="O151" s="15">
        <v>14741</v>
      </c>
      <c r="P151" s="15">
        <v>6526084.7500000037</v>
      </c>
      <c r="Q151" s="15">
        <v>0</v>
      </c>
      <c r="R151" s="15">
        <v>0</v>
      </c>
      <c r="S151" s="15">
        <v>74713</v>
      </c>
      <c r="T151" s="15">
        <v>17244856.200000007</v>
      </c>
      <c r="U151" s="16">
        <v>14135128.032786874</v>
      </c>
    </row>
    <row r="152" spans="2:24" x14ac:dyDescent="0.25">
      <c r="B152" s="9" t="s">
        <v>27</v>
      </c>
      <c r="C152" s="14">
        <v>95908</v>
      </c>
      <c r="D152" s="15">
        <v>14735053.980000015</v>
      </c>
      <c r="E152" s="15">
        <v>910</v>
      </c>
      <c r="F152" s="15">
        <v>126272.42999999998</v>
      </c>
      <c r="G152" s="15">
        <v>3905</v>
      </c>
      <c r="H152" s="15">
        <v>747463.07000000007</v>
      </c>
      <c r="I152" s="15">
        <v>3394</v>
      </c>
      <c r="J152" s="15">
        <v>686321.68000000028</v>
      </c>
      <c r="K152" s="15">
        <v>1603</v>
      </c>
      <c r="L152" s="15">
        <v>302535.0299999998</v>
      </c>
      <c r="M152" s="15">
        <v>395</v>
      </c>
      <c r="N152" s="15">
        <v>129351.31999999998</v>
      </c>
      <c r="O152" s="15">
        <v>23320</v>
      </c>
      <c r="P152" s="15">
        <v>9649878.2499999963</v>
      </c>
      <c r="Q152" s="15">
        <v>90</v>
      </c>
      <c r="R152" s="15">
        <v>20898.500000000004</v>
      </c>
      <c r="S152" s="15">
        <v>129525</v>
      </c>
      <c r="T152" s="15">
        <v>26397774.259999998</v>
      </c>
      <c r="U152" s="16">
        <v>21637519.885245901</v>
      </c>
    </row>
    <row r="153" spans="2:24" x14ac:dyDescent="0.25">
      <c r="B153" s="9" t="s">
        <v>28</v>
      </c>
      <c r="C153" s="14">
        <v>803671</v>
      </c>
      <c r="D153" s="15">
        <v>116770641.19000004</v>
      </c>
      <c r="E153" s="15">
        <v>1674</v>
      </c>
      <c r="F153" s="15">
        <v>247745.21000000005</v>
      </c>
      <c r="G153" s="15">
        <v>17926</v>
      </c>
      <c r="H153" s="15">
        <v>3935489.7100000018</v>
      </c>
      <c r="I153" s="15">
        <v>29796</v>
      </c>
      <c r="J153" s="15">
        <v>4642714.5800000029</v>
      </c>
      <c r="K153" s="15">
        <v>3493</v>
      </c>
      <c r="L153" s="15">
        <v>744370.99999999988</v>
      </c>
      <c r="M153" s="15">
        <v>661</v>
      </c>
      <c r="N153" s="15">
        <v>213416.1100000001</v>
      </c>
      <c r="O153" s="15">
        <v>1121</v>
      </c>
      <c r="P153" s="15">
        <v>421787.40000000014</v>
      </c>
      <c r="Q153" s="15">
        <v>0</v>
      </c>
      <c r="R153" s="15">
        <v>0</v>
      </c>
      <c r="S153" s="15">
        <v>858342</v>
      </c>
      <c r="T153" s="15">
        <v>126976165.19999993</v>
      </c>
      <c r="U153" s="16">
        <v>104078823.93442617</v>
      </c>
    </row>
    <row r="154" spans="2:24" x14ac:dyDescent="0.25">
      <c r="B154" s="9" t="s">
        <v>29</v>
      </c>
      <c r="C154" s="14">
        <v>47638</v>
      </c>
      <c r="D154" s="15">
        <v>7986333.5500000054</v>
      </c>
      <c r="E154" s="15">
        <v>387</v>
      </c>
      <c r="F154" s="15">
        <v>62112.750000000029</v>
      </c>
      <c r="G154" s="15">
        <v>2239</v>
      </c>
      <c r="H154" s="15">
        <v>499926.51999999984</v>
      </c>
      <c r="I154" s="15">
        <v>2851</v>
      </c>
      <c r="J154" s="15">
        <v>563673.48000000021</v>
      </c>
      <c r="K154" s="15">
        <v>1176</v>
      </c>
      <c r="L154" s="15">
        <v>263097.4200000001</v>
      </c>
      <c r="M154" s="15">
        <v>389</v>
      </c>
      <c r="N154" s="15">
        <v>138873.36000000002</v>
      </c>
      <c r="O154" s="15">
        <v>16664</v>
      </c>
      <c r="P154" s="15">
        <v>7351878.2499999981</v>
      </c>
      <c r="Q154" s="15">
        <v>0</v>
      </c>
      <c r="R154" s="15">
        <v>0</v>
      </c>
      <c r="S154" s="15">
        <v>71344</v>
      </c>
      <c r="T154" s="15">
        <v>16865895.329999994</v>
      </c>
      <c r="U154" s="16">
        <v>13824504.368852461</v>
      </c>
    </row>
    <row r="155" spans="2:24" x14ac:dyDescent="0.25">
      <c r="B155" s="9" t="s">
        <v>30</v>
      </c>
      <c r="C155" s="14">
        <v>68665</v>
      </c>
      <c r="D155" s="15">
        <v>11844884.740000011</v>
      </c>
      <c r="E155" s="15">
        <v>456</v>
      </c>
      <c r="F155" s="15">
        <v>72728.800000000003</v>
      </c>
      <c r="G155" s="15">
        <v>3035</v>
      </c>
      <c r="H155" s="15">
        <v>690478.67999999959</v>
      </c>
      <c r="I155" s="15">
        <v>2322</v>
      </c>
      <c r="J155" s="15">
        <v>477460.24000000005</v>
      </c>
      <c r="K155" s="15">
        <v>1140</v>
      </c>
      <c r="L155" s="15">
        <v>256227.59999999983</v>
      </c>
      <c r="M155" s="15">
        <v>472</v>
      </c>
      <c r="N155" s="15">
        <v>181956</v>
      </c>
      <c r="O155" s="15">
        <v>14192</v>
      </c>
      <c r="P155" s="15">
        <v>6331958.8500000024</v>
      </c>
      <c r="Q155" s="15">
        <v>737</v>
      </c>
      <c r="R155" s="15">
        <v>518908.89</v>
      </c>
      <c r="S155" s="15">
        <v>91019</v>
      </c>
      <c r="T155" s="15">
        <v>20374603.800000012</v>
      </c>
      <c r="U155" s="16">
        <v>16700494.918032797</v>
      </c>
    </row>
    <row r="156" spans="2:24" x14ac:dyDescent="0.25">
      <c r="B156" s="9" t="s">
        <v>0</v>
      </c>
      <c r="C156" s="14">
        <v>85815</v>
      </c>
      <c r="D156" s="15">
        <v>14320987.550000025</v>
      </c>
      <c r="E156" s="15">
        <v>372</v>
      </c>
      <c r="F156" s="15">
        <v>59470.250000000029</v>
      </c>
      <c r="G156" s="15">
        <v>4233</v>
      </c>
      <c r="H156" s="15">
        <v>939884.47000000009</v>
      </c>
      <c r="I156" s="15">
        <v>1626</v>
      </c>
      <c r="J156" s="15">
        <v>335257.40999999992</v>
      </c>
      <c r="K156" s="15">
        <v>3139</v>
      </c>
      <c r="L156" s="15">
        <v>686168.85000000009</v>
      </c>
      <c r="M156" s="15">
        <v>514</v>
      </c>
      <c r="N156" s="15">
        <v>180558.82000000004</v>
      </c>
      <c r="O156" s="15">
        <v>17885</v>
      </c>
      <c r="P156" s="15">
        <v>7840161.9400000004</v>
      </c>
      <c r="Q156" s="15">
        <v>1</v>
      </c>
      <c r="R156" s="15">
        <v>728</v>
      </c>
      <c r="S156" s="15">
        <v>113585</v>
      </c>
      <c r="T156" s="15">
        <v>24363217.28999998</v>
      </c>
      <c r="U156" s="16">
        <v>19969850.237704925</v>
      </c>
    </row>
    <row r="157" spans="2:24" x14ac:dyDescent="0.25">
      <c r="B157" s="9" t="s">
        <v>31</v>
      </c>
      <c r="C157" s="14">
        <v>93502</v>
      </c>
      <c r="D157" s="15">
        <v>15606826.500000002</v>
      </c>
      <c r="E157" s="15">
        <v>767</v>
      </c>
      <c r="F157" s="15">
        <v>77139.269999999946</v>
      </c>
      <c r="G157" s="15">
        <v>4924</v>
      </c>
      <c r="H157" s="15">
        <v>1094776.7400000005</v>
      </c>
      <c r="I157" s="15">
        <v>2859</v>
      </c>
      <c r="J157" s="15">
        <v>422336.85000000015</v>
      </c>
      <c r="K157" s="15">
        <v>2039</v>
      </c>
      <c r="L157" s="15">
        <v>447727.02999999991</v>
      </c>
      <c r="M157" s="15">
        <v>932</v>
      </c>
      <c r="N157" s="15">
        <v>335364.68000000017</v>
      </c>
      <c r="O157" s="15">
        <v>18883</v>
      </c>
      <c r="P157" s="15">
        <v>7926329.5300000012</v>
      </c>
      <c r="Q157" s="15">
        <v>0</v>
      </c>
      <c r="R157" s="15">
        <v>0</v>
      </c>
      <c r="S157" s="15">
        <v>123906</v>
      </c>
      <c r="T157" s="15">
        <v>25910500.599999972</v>
      </c>
      <c r="U157" s="16">
        <v>21238115.245901648</v>
      </c>
    </row>
    <row r="158" spans="2:24" x14ac:dyDescent="0.25">
      <c r="B158" s="9" t="s">
        <v>32</v>
      </c>
      <c r="C158" s="14">
        <v>413398</v>
      </c>
      <c r="D158" s="15">
        <v>67308837.560000047</v>
      </c>
      <c r="E158" s="15">
        <v>1146</v>
      </c>
      <c r="F158" s="15">
        <v>183737.73999999996</v>
      </c>
      <c r="G158" s="15">
        <v>13021</v>
      </c>
      <c r="H158" s="15">
        <v>2934923.26</v>
      </c>
      <c r="I158" s="15">
        <v>9303</v>
      </c>
      <c r="J158" s="15">
        <v>1873438.9000000008</v>
      </c>
      <c r="K158" s="15">
        <v>3284</v>
      </c>
      <c r="L158" s="15">
        <v>688601.49000000057</v>
      </c>
      <c r="M158" s="15">
        <v>748</v>
      </c>
      <c r="N158" s="15">
        <v>258530</v>
      </c>
      <c r="O158" s="15">
        <v>1015</v>
      </c>
      <c r="P158" s="15">
        <v>447861.55000000005</v>
      </c>
      <c r="Q158" s="15">
        <v>1</v>
      </c>
      <c r="R158" s="15">
        <v>934</v>
      </c>
      <c r="S158" s="15">
        <v>441916</v>
      </c>
      <c r="T158" s="15">
        <v>73696864.499999985</v>
      </c>
      <c r="U158" s="16">
        <v>60407265.983606555</v>
      </c>
    </row>
    <row r="159" spans="2:24" x14ac:dyDescent="0.25">
      <c r="B159" s="17" t="s">
        <v>36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>
        <v>989112.54</v>
      </c>
      <c r="U159" s="23">
        <f t="shared" ref="U159" si="13">T159/1.22</f>
        <v>810747.98360655748</v>
      </c>
      <c r="V159" s="23"/>
      <c r="W159" s="23"/>
      <c r="X159" s="23"/>
    </row>
    <row r="160" spans="2:24" x14ac:dyDescent="0.25">
      <c r="B160" s="17" t="s">
        <v>49</v>
      </c>
      <c r="C160" s="18">
        <f t="shared" ref="C160:U160" si="14">SUM(C146:C159)</f>
        <v>2355587</v>
      </c>
      <c r="D160" s="18">
        <f t="shared" si="14"/>
        <v>374048961.32000017</v>
      </c>
      <c r="E160" s="18">
        <f t="shared" si="14"/>
        <v>12570</v>
      </c>
      <c r="F160" s="18">
        <f t="shared" si="14"/>
        <v>1693105.06</v>
      </c>
      <c r="G160" s="18">
        <f t="shared" si="14"/>
        <v>82743</v>
      </c>
      <c r="H160" s="18">
        <f t="shared" si="14"/>
        <v>18220312.260000005</v>
      </c>
      <c r="I160" s="18">
        <f t="shared" si="14"/>
        <v>94896</v>
      </c>
      <c r="J160" s="18">
        <f t="shared" si="14"/>
        <v>16068416.100000005</v>
      </c>
      <c r="K160" s="18">
        <f t="shared" si="14"/>
        <v>30075</v>
      </c>
      <c r="L160" s="18">
        <f t="shared" si="14"/>
        <v>6363768.7999999998</v>
      </c>
      <c r="M160" s="18">
        <f t="shared" si="14"/>
        <v>7330</v>
      </c>
      <c r="N160" s="18">
        <f t="shared" si="14"/>
        <v>2550909.4900000007</v>
      </c>
      <c r="O160" s="18">
        <f t="shared" si="14"/>
        <v>214797</v>
      </c>
      <c r="P160" s="18">
        <f t="shared" si="14"/>
        <v>91335473.870000005</v>
      </c>
      <c r="Q160" s="18">
        <f t="shared" si="14"/>
        <v>3592</v>
      </c>
      <c r="R160" s="18">
        <f t="shared" si="14"/>
        <v>1453283.44</v>
      </c>
      <c r="S160" s="18">
        <f t="shared" si="14"/>
        <v>2801590</v>
      </c>
      <c r="T160" s="18">
        <f t="shared" si="14"/>
        <v>512723342.88</v>
      </c>
      <c r="U160" s="18">
        <f t="shared" si="14"/>
        <v>420265035.14754099</v>
      </c>
      <c r="V160" s="18">
        <v>95169977.688524589</v>
      </c>
      <c r="W160" s="18"/>
      <c r="X160" s="18">
        <f>+U160-V160+W160</f>
        <v>325095057.45901638</v>
      </c>
    </row>
    <row r="161" spans="2:24" x14ac:dyDescent="0.25">
      <c r="B161" s="9" t="s">
        <v>21</v>
      </c>
      <c r="C161" s="19">
        <v>40049</v>
      </c>
      <c r="D161" s="20">
        <v>6867324.3800000027</v>
      </c>
      <c r="E161" s="20">
        <v>212</v>
      </c>
      <c r="F161" s="20">
        <v>34643.720000000008</v>
      </c>
      <c r="G161" s="20">
        <v>1412</v>
      </c>
      <c r="H161" s="20">
        <v>313195.13999999996</v>
      </c>
      <c r="I161" s="20">
        <v>1859</v>
      </c>
      <c r="J161" s="20">
        <v>387281.93999999994</v>
      </c>
      <c r="K161" s="20">
        <v>886</v>
      </c>
      <c r="L161" s="20">
        <v>195723.02999999994</v>
      </c>
      <c r="M161" s="20">
        <v>282</v>
      </c>
      <c r="N161" s="20">
        <v>99936.479999999981</v>
      </c>
      <c r="O161" s="20">
        <v>11884</v>
      </c>
      <c r="P161" s="20">
        <v>5216382.71</v>
      </c>
      <c r="Q161" s="20">
        <v>0</v>
      </c>
      <c r="R161" s="20">
        <v>0</v>
      </c>
      <c r="S161" s="20">
        <v>56584</v>
      </c>
      <c r="T161" s="20">
        <v>13114487.400000006</v>
      </c>
      <c r="U161" s="21">
        <v>10749579.83606557</v>
      </c>
    </row>
    <row r="162" spans="2:24" x14ac:dyDescent="0.25">
      <c r="B162" s="9" t="s">
        <v>22</v>
      </c>
      <c r="C162" s="14">
        <v>57217</v>
      </c>
      <c r="D162" s="15">
        <v>9319287.1799999997</v>
      </c>
      <c r="E162" s="15">
        <v>2580</v>
      </c>
      <c r="F162" s="15">
        <v>212942.01</v>
      </c>
      <c r="G162" s="15">
        <v>2446</v>
      </c>
      <c r="H162" s="15">
        <v>553132.13999999978</v>
      </c>
      <c r="I162" s="15">
        <v>3433</v>
      </c>
      <c r="J162" s="15">
        <v>661118.79000000015</v>
      </c>
      <c r="K162" s="15">
        <v>1200</v>
      </c>
      <c r="L162" s="15">
        <v>266154.06000000011</v>
      </c>
      <c r="M162" s="15">
        <v>317</v>
      </c>
      <c r="N162" s="15">
        <v>130368.84</v>
      </c>
      <c r="O162" s="15">
        <v>24780</v>
      </c>
      <c r="P162" s="15">
        <v>9732891.6500000022</v>
      </c>
      <c r="Q162" s="15">
        <v>2248</v>
      </c>
      <c r="R162" s="15">
        <v>768669.8899999999</v>
      </c>
      <c r="S162" s="15">
        <v>94221</v>
      </c>
      <c r="T162" s="15">
        <v>21644564.560000006</v>
      </c>
      <c r="U162" s="16">
        <v>17741446.360655721</v>
      </c>
    </row>
    <row r="163" spans="2:24" x14ac:dyDescent="0.25">
      <c r="B163" s="9" t="s">
        <v>23</v>
      </c>
      <c r="C163" s="14">
        <v>149256</v>
      </c>
      <c r="D163" s="15">
        <v>24517316.360000003</v>
      </c>
      <c r="E163" s="15">
        <v>1114</v>
      </c>
      <c r="F163" s="15">
        <v>175690.05000000002</v>
      </c>
      <c r="G163" s="15">
        <v>6474</v>
      </c>
      <c r="H163" s="15">
        <v>1384973.8799999997</v>
      </c>
      <c r="I163" s="15">
        <v>7748</v>
      </c>
      <c r="J163" s="15">
        <v>1590597.6299999997</v>
      </c>
      <c r="K163" s="15">
        <v>2549</v>
      </c>
      <c r="L163" s="15">
        <v>529606.28000000014</v>
      </c>
      <c r="M163" s="15">
        <v>929</v>
      </c>
      <c r="N163" s="15">
        <v>300427.57000000007</v>
      </c>
      <c r="O163" s="15">
        <v>16031</v>
      </c>
      <c r="P163" s="15">
        <v>6759420.0399999991</v>
      </c>
      <c r="Q163" s="15">
        <v>0</v>
      </c>
      <c r="R163" s="15">
        <v>0</v>
      </c>
      <c r="S163" s="15">
        <v>184101</v>
      </c>
      <c r="T163" s="15">
        <v>35258031.810000002</v>
      </c>
      <c r="U163" s="16">
        <v>28900026.073770501</v>
      </c>
    </row>
    <row r="164" spans="2:24" x14ac:dyDescent="0.25">
      <c r="B164" s="9" t="s">
        <v>24</v>
      </c>
      <c r="C164" s="14">
        <v>114184</v>
      </c>
      <c r="D164" s="15">
        <v>19349848.550000008</v>
      </c>
      <c r="E164" s="15">
        <v>307</v>
      </c>
      <c r="F164" s="15">
        <v>48778.600000000006</v>
      </c>
      <c r="G164" s="15">
        <v>3344</v>
      </c>
      <c r="H164" s="15">
        <v>754399.46999999974</v>
      </c>
      <c r="I164" s="15">
        <v>2622</v>
      </c>
      <c r="J164" s="15">
        <v>527435.32000000007</v>
      </c>
      <c r="K164" s="15">
        <v>1731</v>
      </c>
      <c r="L164" s="15">
        <v>384838.56999999983</v>
      </c>
      <c r="M164" s="15">
        <v>305</v>
      </c>
      <c r="N164" s="15">
        <v>110505</v>
      </c>
      <c r="O164" s="15">
        <v>8611</v>
      </c>
      <c r="P164" s="15">
        <v>3709645.6500000008</v>
      </c>
      <c r="Q164" s="15">
        <v>0</v>
      </c>
      <c r="R164" s="15">
        <v>0</v>
      </c>
      <c r="S164" s="15">
        <v>131104</v>
      </c>
      <c r="T164" s="15">
        <v>24885451.160000004</v>
      </c>
      <c r="U164" s="16">
        <v>20397910.786885228</v>
      </c>
    </row>
    <row r="165" spans="2:24" x14ac:dyDescent="0.25">
      <c r="B165" s="9" t="s">
        <v>25</v>
      </c>
      <c r="C165" s="14">
        <v>362926</v>
      </c>
      <c r="D165" s="15">
        <v>61312730.969999999</v>
      </c>
      <c r="E165" s="15">
        <v>2337</v>
      </c>
      <c r="F165" s="15">
        <v>352041.73000000004</v>
      </c>
      <c r="G165" s="15">
        <v>15765</v>
      </c>
      <c r="H165" s="15">
        <v>3491419.8900000006</v>
      </c>
      <c r="I165" s="15">
        <v>24453</v>
      </c>
      <c r="J165" s="15">
        <v>3466662.12</v>
      </c>
      <c r="K165" s="15">
        <v>6511</v>
      </c>
      <c r="L165" s="15">
        <v>1309959.5300000007</v>
      </c>
      <c r="M165" s="15">
        <v>1155</v>
      </c>
      <c r="N165" s="15">
        <v>373503.6</v>
      </c>
      <c r="O165" s="15">
        <v>44851</v>
      </c>
      <c r="P165" s="15">
        <v>18983412.530000005</v>
      </c>
      <c r="Q165" s="15">
        <v>1</v>
      </c>
      <c r="R165" s="15">
        <v>934</v>
      </c>
      <c r="S165" s="15">
        <v>457999</v>
      </c>
      <c r="T165" s="15">
        <v>89290664.36999996</v>
      </c>
      <c r="U165" s="16">
        <v>73189069.155737683</v>
      </c>
    </row>
    <row r="166" spans="2:24" x14ac:dyDescent="0.25">
      <c r="B166" s="9" t="s">
        <v>26</v>
      </c>
      <c r="C166" s="14">
        <v>53921</v>
      </c>
      <c r="D166" s="15">
        <v>9330542.200000003</v>
      </c>
      <c r="E166" s="15">
        <v>313</v>
      </c>
      <c r="F166" s="15">
        <v>51075.66</v>
      </c>
      <c r="G166" s="15">
        <v>1667</v>
      </c>
      <c r="H166" s="15">
        <v>377802.56</v>
      </c>
      <c r="I166" s="15">
        <v>2572</v>
      </c>
      <c r="J166" s="15">
        <v>548629.51</v>
      </c>
      <c r="K166" s="15">
        <v>898</v>
      </c>
      <c r="L166" s="15">
        <v>202118.87999999995</v>
      </c>
      <c r="M166" s="15">
        <v>365</v>
      </c>
      <c r="N166" s="15">
        <v>146400</v>
      </c>
      <c r="O166" s="15">
        <v>12320</v>
      </c>
      <c r="P166" s="15">
        <v>5432498.5500000007</v>
      </c>
      <c r="Q166" s="15">
        <v>0</v>
      </c>
      <c r="R166" s="15">
        <v>0</v>
      </c>
      <c r="S166" s="15">
        <v>72056</v>
      </c>
      <c r="T166" s="15">
        <v>16089067.360000007</v>
      </c>
      <c r="U166" s="16">
        <v>13187760.131147532</v>
      </c>
    </row>
    <row r="167" spans="2:24" x14ac:dyDescent="0.25">
      <c r="B167" s="9" t="s">
        <v>27</v>
      </c>
      <c r="C167" s="14">
        <v>97507</v>
      </c>
      <c r="D167" s="15">
        <v>15017341.97000001</v>
      </c>
      <c r="E167" s="15">
        <v>653</v>
      </c>
      <c r="F167" s="15">
        <v>87777.660000000047</v>
      </c>
      <c r="G167" s="15">
        <v>3957</v>
      </c>
      <c r="H167" s="15">
        <v>763604.67</v>
      </c>
      <c r="I167" s="15">
        <v>3140</v>
      </c>
      <c r="J167" s="15">
        <v>635412.61000000022</v>
      </c>
      <c r="K167" s="15">
        <v>1450</v>
      </c>
      <c r="L167" s="15">
        <v>281386.39</v>
      </c>
      <c r="M167" s="15">
        <v>434</v>
      </c>
      <c r="N167" s="15">
        <v>149766.22999999998</v>
      </c>
      <c r="O167" s="15">
        <v>32305</v>
      </c>
      <c r="P167" s="15">
        <v>13688198.389999999</v>
      </c>
      <c r="Q167" s="15">
        <v>147</v>
      </c>
      <c r="R167" s="15">
        <v>31347.779999999995</v>
      </c>
      <c r="S167" s="15">
        <v>139593</v>
      </c>
      <c r="T167" s="15">
        <v>30654835.700000014</v>
      </c>
      <c r="U167" s="16">
        <v>25126914.508196693</v>
      </c>
    </row>
    <row r="168" spans="2:24" x14ac:dyDescent="0.25">
      <c r="B168" s="9" t="s">
        <v>28</v>
      </c>
      <c r="C168" s="14">
        <v>877265</v>
      </c>
      <c r="D168" s="15">
        <v>129406137.42999999</v>
      </c>
      <c r="E168" s="15">
        <v>1933</v>
      </c>
      <c r="F168" s="15">
        <v>288834.8600000001</v>
      </c>
      <c r="G168" s="15">
        <v>17710</v>
      </c>
      <c r="H168" s="15">
        <v>3909356.0900000003</v>
      </c>
      <c r="I168" s="15">
        <v>29450</v>
      </c>
      <c r="J168" s="15">
        <v>4675112.0600000015</v>
      </c>
      <c r="K168" s="15">
        <v>3453</v>
      </c>
      <c r="L168" s="15">
        <v>729755.02999999991</v>
      </c>
      <c r="M168" s="15">
        <v>628</v>
      </c>
      <c r="N168" s="15">
        <v>206199.06000000003</v>
      </c>
      <c r="O168" s="15">
        <v>1040</v>
      </c>
      <c r="P168" s="15">
        <v>418832.31000000006</v>
      </c>
      <c r="Q168" s="15">
        <v>0</v>
      </c>
      <c r="R168" s="15">
        <v>0</v>
      </c>
      <c r="S168" s="15">
        <v>931479</v>
      </c>
      <c r="T168" s="15">
        <v>139634226.84</v>
      </c>
      <c r="U168" s="16">
        <v>114454284.29508202</v>
      </c>
    </row>
    <row r="169" spans="2:24" x14ac:dyDescent="0.25">
      <c r="B169" s="9" t="s">
        <v>29</v>
      </c>
      <c r="C169" s="14">
        <v>46766</v>
      </c>
      <c r="D169" s="15">
        <v>7836611.0800000029</v>
      </c>
      <c r="E169" s="15">
        <v>388</v>
      </c>
      <c r="F169" s="15">
        <v>62479.400000000031</v>
      </c>
      <c r="G169" s="15">
        <v>2010</v>
      </c>
      <c r="H169" s="15">
        <v>451251.50000000012</v>
      </c>
      <c r="I169" s="15">
        <v>2849</v>
      </c>
      <c r="J169" s="15">
        <v>565879.86</v>
      </c>
      <c r="K169" s="15">
        <v>1068</v>
      </c>
      <c r="L169" s="15">
        <v>240558.07999999996</v>
      </c>
      <c r="M169" s="15">
        <v>396</v>
      </c>
      <c r="N169" s="15">
        <v>143833.94</v>
      </c>
      <c r="O169" s="15">
        <v>18140</v>
      </c>
      <c r="P169" s="15">
        <v>8017643.9500000002</v>
      </c>
      <c r="Q169" s="15">
        <v>0</v>
      </c>
      <c r="R169" s="15">
        <v>0</v>
      </c>
      <c r="S169" s="15">
        <v>71617</v>
      </c>
      <c r="T169" s="15">
        <v>17318257.809999999</v>
      </c>
      <c r="U169" s="16">
        <v>14195293.286885237</v>
      </c>
    </row>
    <row r="170" spans="2:24" x14ac:dyDescent="0.25">
      <c r="B170" s="9" t="s">
        <v>30</v>
      </c>
      <c r="C170" s="14">
        <v>66231</v>
      </c>
      <c r="D170" s="15">
        <v>11452350.370000001</v>
      </c>
      <c r="E170" s="15">
        <v>447</v>
      </c>
      <c r="F170" s="15">
        <v>72714.10000000002</v>
      </c>
      <c r="G170" s="15">
        <v>2913</v>
      </c>
      <c r="H170" s="15">
        <v>674011.61999999988</v>
      </c>
      <c r="I170" s="15">
        <v>2413</v>
      </c>
      <c r="J170" s="15">
        <v>498386.62999999971</v>
      </c>
      <c r="K170" s="15">
        <v>1189</v>
      </c>
      <c r="L170" s="15">
        <v>269293.32</v>
      </c>
      <c r="M170" s="15">
        <v>452</v>
      </c>
      <c r="N170" s="15">
        <v>183693</v>
      </c>
      <c r="O170" s="15">
        <v>18408</v>
      </c>
      <c r="P170" s="15">
        <v>8281855.4499999983</v>
      </c>
      <c r="Q170" s="15">
        <v>2783</v>
      </c>
      <c r="R170" s="15">
        <v>1962731.58</v>
      </c>
      <c r="S170" s="15">
        <v>94836</v>
      </c>
      <c r="T170" s="15">
        <v>23395036.069999997</v>
      </c>
      <c r="U170" s="16">
        <v>19176259.073770475</v>
      </c>
    </row>
    <row r="171" spans="2:24" x14ac:dyDescent="0.25">
      <c r="B171" s="9" t="s">
        <v>0</v>
      </c>
      <c r="C171" s="14">
        <v>104040</v>
      </c>
      <c r="D171" s="15">
        <v>17343682.97000001</v>
      </c>
      <c r="E171" s="15">
        <v>424</v>
      </c>
      <c r="F171" s="15">
        <v>67240.700000000012</v>
      </c>
      <c r="G171" s="15">
        <v>4415</v>
      </c>
      <c r="H171" s="15">
        <v>973617.53000000026</v>
      </c>
      <c r="I171" s="15">
        <v>1954</v>
      </c>
      <c r="J171" s="15">
        <v>409456.55000000005</v>
      </c>
      <c r="K171" s="15">
        <v>3089</v>
      </c>
      <c r="L171" s="15">
        <v>681376.91999999993</v>
      </c>
      <c r="M171" s="15">
        <v>607</v>
      </c>
      <c r="N171" s="15">
        <v>218058.33</v>
      </c>
      <c r="O171" s="15">
        <v>18110</v>
      </c>
      <c r="P171" s="15">
        <v>7933389.9000000022</v>
      </c>
      <c r="Q171" s="15">
        <v>1</v>
      </c>
      <c r="R171" s="15">
        <v>728</v>
      </c>
      <c r="S171" s="15">
        <v>132640</v>
      </c>
      <c r="T171" s="15">
        <v>27627550.899999999</v>
      </c>
      <c r="U171" s="16">
        <v>22645533.524590153</v>
      </c>
    </row>
    <row r="172" spans="2:24" x14ac:dyDescent="0.25">
      <c r="B172" s="9" t="s">
        <v>31</v>
      </c>
      <c r="C172" s="14">
        <v>102550</v>
      </c>
      <c r="D172" s="15">
        <v>17075366.600000009</v>
      </c>
      <c r="E172" s="15">
        <v>706</v>
      </c>
      <c r="F172" s="15">
        <v>85221.28</v>
      </c>
      <c r="G172" s="15">
        <v>4762</v>
      </c>
      <c r="H172" s="15">
        <v>1057986.4600000007</v>
      </c>
      <c r="I172" s="15">
        <v>3052</v>
      </c>
      <c r="J172" s="15">
        <v>430286.63000000006</v>
      </c>
      <c r="K172" s="15">
        <v>1970</v>
      </c>
      <c r="L172" s="15">
        <v>429106.16000000015</v>
      </c>
      <c r="M172" s="15">
        <v>1017</v>
      </c>
      <c r="N172" s="15">
        <v>374848.09</v>
      </c>
      <c r="O172" s="15">
        <v>17820</v>
      </c>
      <c r="P172" s="15">
        <v>7485808.5500000026</v>
      </c>
      <c r="Q172" s="15">
        <v>0</v>
      </c>
      <c r="R172" s="15">
        <v>0</v>
      </c>
      <c r="S172" s="15">
        <v>131879</v>
      </c>
      <c r="T172" s="15">
        <v>26938623.770000014</v>
      </c>
      <c r="U172" s="16">
        <v>22080839.155737683</v>
      </c>
    </row>
    <row r="173" spans="2:24" x14ac:dyDescent="0.25">
      <c r="B173" s="9" t="s">
        <v>32</v>
      </c>
      <c r="C173" s="14">
        <v>480988</v>
      </c>
      <c r="D173" s="15">
        <v>78537603.320000008</v>
      </c>
      <c r="E173" s="15">
        <v>1398</v>
      </c>
      <c r="F173" s="15">
        <v>222628.61999999997</v>
      </c>
      <c r="G173" s="15">
        <v>13085</v>
      </c>
      <c r="H173" s="15">
        <v>2962820.6199999987</v>
      </c>
      <c r="I173" s="15">
        <v>9966</v>
      </c>
      <c r="J173" s="15">
        <v>2016570.9300000006</v>
      </c>
      <c r="K173" s="15">
        <v>3354</v>
      </c>
      <c r="L173" s="15">
        <v>712397.76999999979</v>
      </c>
      <c r="M173" s="15">
        <v>797</v>
      </c>
      <c r="N173" s="15">
        <v>264799.35999999999</v>
      </c>
      <c r="O173" s="15">
        <v>1089</v>
      </c>
      <c r="P173" s="15">
        <v>490637.24</v>
      </c>
      <c r="Q173" s="15">
        <v>1</v>
      </c>
      <c r="R173" s="15">
        <v>934</v>
      </c>
      <c r="S173" s="15">
        <v>510678</v>
      </c>
      <c r="T173" s="15">
        <v>85208391.860000059</v>
      </c>
      <c r="U173" s="16">
        <v>69842944.147540972</v>
      </c>
    </row>
    <row r="174" spans="2:24" x14ac:dyDescent="0.25">
      <c r="B174" s="17" t="s">
        <v>36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>
        <v>906945.78</v>
      </c>
      <c r="U174" s="23">
        <f t="shared" ref="U174" si="15">T174/1.22</f>
        <v>743398.1803278689</v>
      </c>
      <c r="V174" s="23"/>
      <c r="W174" s="23"/>
      <c r="X174" s="23"/>
    </row>
    <row r="175" spans="2:24" x14ac:dyDescent="0.25">
      <c r="B175" s="17" t="s">
        <v>50</v>
      </c>
      <c r="C175" s="18">
        <f t="shared" ref="C175:U175" si="16">SUM(C161:C174)</f>
        <v>2552900</v>
      </c>
      <c r="D175" s="18">
        <f t="shared" si="16"/>
        <v>407366143.38000005</v>
      </c>
      <c r="E175" s="18">
        <f t="shared" si="16"/>
        <v>12812</v>
      </c>
      <c r="F175" s="18">
        <f t="shared" si="16"/>
        <v>1762068.3900000004</v>
      </c>
      <c r="G175" s="18">
        <f t="shared" si="16"/>
        <v>79960</v>
      </c>
      <c r="H175" s="18">
        <f t="shared" si="16"/>
        <v>17667571.569999997</v>
      </c>
      <c r="I175" s="18">
        <f t="shared" si="16"/>
        <v>95511</v>
      </c>
      <c r="J175" s="18">
        <f t="shared" si="16"/>
        <v>16412830.580000002</v>
      </c>
      <c r="K175" s="18">
        <f t="shared" si="16"/>
        <v>29348</v>
      </c>
      <c r="L175" s="18">
        <f t="shared" si="16"/>
        <v>6232274.0200000005</v>
      </c>
      <c r="M175" s="18">
        <f t="shared" si="16"/>
        <v>7684</v>
      </c>
      <c r="N175" s="18">
        <f t="shared" si="16"/>
        <v>2702339.5</v>
      </c>
      <c r="O175" s="18">
        <f t="shared" si="16"/>
        <v>225389</v>
      </c>
      <c r="P175" s="18">
        <f t="shared" si="16"/>
        <v>96150616.920000017</v>
      </c>
      <c r="Q175" s="18">
        <f t="shared" si="16"/>
        <v>5181</v>
      </c>
      <c r="R175" s="18">
        <f t="shared" si="16"/>
        <v>2765345.25</v>
      </c>
      <c r="S175" s="18">
        <f t="shared" si="16"/>
        <v>3008787</v>
      </c>
      <c r="T175" s="18">
        <f t="shared" si="16"/>
        <v>551966135.38999999</v>
      </c>
      <c r="U175" s="18">
        <f t="shared" si="16"/>
        <v>452431258.51639336</v>
      </c>
      <c r="V175" s="18">
        <v>110449522.97540984</v>
      </c>
      <c r="W175" s="18"/>
      <c r="X175" s="18">
        <f>+U175-V175+W175</f>
        <v>341981735.54098356</v>
      </c>
    </row>
    <row r="176" spans="2:24" hidden="1" x14ac:dyDescent="0.25">
      <c r="B176" s="9" t="s">
        <v>21</v>
      </c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1"/>
    </row>
    <row r="177" spans="2:21" hidden="1" x14ac:dyDescent="0.25">
      <c r="B177" s="9" t="s">
        <v>22</v>
      </c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6"/>
    </row>
    <row r="178" spans="2:21" hidden="1" x14ac:dyDescent="0.25">
      <c r="B178" s="9" t="s">
        <v>23</v>
      </c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6"/>
    </row>
    <row r="179" spans="2:21" hidden="1" x14ac:dyDescent="0.25">
      <c r="B179" s="9" t="s">
        <v>24</v>
      </c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6"/>
    </row>
    <row r="180" spans="2:21" hidden="1" x14ac:dyDescent="0.25">
      <c r="B180" s="9" t="s">
        <v>25</v>
      </c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6"/>
    </row>
    <row r="181" spans="2:21" hidden="1" x14ac:dyDescent="0.25">
      <c r="B181" s="9" t="s">
        <v>26</v>
      </c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6"/>
    </row>
    <row r="182" spans="2:21" hidden="1" x14ac:dyDescent="0.25">
      <c r="B182" s="9" t="s">
        <v>27</v>
      </c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6"/>
    </row>
    <row r="183" spans="2:21" hidden="1" x14ac:dyDescent="0.25">
      <c r="B183" s="9" t="s">
        <v>28</v>
      </c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6"/>
    </row>
    <row r="184" spans="2:21" hidden="1" x14ac:dyDescent="0.25">
      <c r="B184" s="9" t="s">
        <v>29</v>
      </c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6"/>
    </row>
    <row r="185" spans="2:21" hidden="1" x14ac:dyDescent="0.25">
      <c r="B185" s="9" t="s">
        <v>30</v>
      </c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6"/>
    </row>
    <row r="186" spans="2:21" hidden="1" x14ac:dyDescent="0.25">
      <c r="B186" s="9" t="s">
        <v>0</v>
      </c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6"/>
    </row>
    <row r="187" spans="2:21" hidden="1" x14ac:dyDescent="0.25">
      <c r="B187" s="9" t="s">
        <v>31</v>
      </c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6"/>
    </row>
    <row r="188" spans="2:21" hidden="1" x14ac:dyDescent="0.25">
      <c r="B188" s="9" t="s">
        <v>32</v>
      </c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6"/>
    </row>
    <row r="189" spans="2:21" hidden="1" x14ac:dyDescent="0.25">
      <c r="B189" s="17" t="s">
        <v>36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2:21" hidden="1" x14ac:dyDescent="0.25">
      <c r="B190" s="17" t="s">
        <v>51</v>
      </c>
      <c r="C190" s="18">
        <f t="shared" ref="C190:U190" si="17">SUM(C176:C189)</f>
        <v>0</v>
      </c>
      <c r="D190" s="18">
        <f t="shared" si="17"/>
        <v>0</v>
      </c>
      <c r="E190" s="18">
        <f t="shared" si="17"/>
        <v>0</v>
      </c>
      <c r="F190" s="18">
        <f t="shared" si="17"/>
        <v>0</v>
      </c>
      <c r="G190" s="18">
        <f t="shared" si="17"/>
        <v>0</v>
      </c>
      <c r="H190" s="18">
        <f t="shared" si="17"/>
        <v>0</v>
      </c>
      <c r="I190" s="18">
        <f t="shared" si="17"/>
        <v>0</v>
      </c>
      <c r="J190" s="18">
        <f t="shared" si="17"/>
        <v>0</v>
      </c>
      <c r="K190" s="18">
        <f t="shared" si="17"/>
        <v>0</v>
      </c>
      <c r="L190" s="18">
        <f t="shared" si="17"/>
        <v>0</v>
      </c>
      <c r="M190" s="18">
        <f t="shared" si="17"/>
        <v>0</v>
      </c>
      <c r="N190" s="18">
        <f t="shared" si="17"/>
        <v>0</v>
      </c>
      <c r="O190" s="18">
        <f t="shared" si="17"/>
        <v>0</v>
      </c>
      <c r="P190" s="18">
        <f t="shared" si="17"/>
        <v>0</v>
      </c>
      <c r="Q190" s="18">
        <f t="shared" si="17"/>
        <v>0</v>
      </c>
      <c r="R190" s="18">
        <f t="shared" si="17"/>
        <v>0</v>
      </c>
      <c r="S190" s="18">
        <f t="shared" si="17"/>
        <v>0</v>
      </c>
      <c r="T190" s="18">
        <f t="shared" si="17"/>
        <v>0</v>
      </c>
      <c r="U190" s="18">
        <f t="shared" si="17"/>
        <v>0</v>
      </c>
    </row>
    <row r="191" spans="2:21" x14ac:dyDescent="0.25">
      <c r="B191" s="7" t="s">
        <v>55</v>
      </c>
      <c r="C191" s="8">
        <f t="shared" ref="C191:U191" si="18">+C25+C40+C55+C70+C85+C100+C115+C130+C145+C160+C175+C190</f>
        <v>27367427</v>
      </c>
      <c r="D191" s="8">
        <f t="shared" si="18"/>
        <v>4286593744.3900003</v>
      </c>
      <c r="E191" s="8">
        <f t="shared" si="18"/>
        <v>123675</v>
      </c>
      <c r="F191" s="8">
        <f t="shared" si="18"/>
        <v>16085966.410000004</v>
      </c>
      <c r="G191" s="8">
        <f t="shared" si="18"/>
        <v>821497</v>
      </c>
      <c r="H191" s="8">
        <f t="shared" si="18"/>
        <v>179584843.56</v>
      </c>
      <c r="I191" s="8">
        <f t="shared" si="18"/>
        <v>984519</v>
      </c>
      <c r="J191" s="8">
        <f t="shared" si="18"/>
        <v>162698739.82000002</v>
      </c>
      <c r="K191" s="8">
        <f t="shared" si="18"/>
        <v>302947</v>
      </c>
      <c r="L191" s="8">
        <f t="shared" si="18"/>
        <v>63758724.220000014</v>
      </c>
      <c r="M191" s="8">
        <f t="shared" si="18"/>
        <v>70643</v>
      </c>
      <c r="N191" s="8">
        <f t="shared" si="18"/>
        <v>24629980.410000004</v>
      </c>
      <c r="O191" s="8">
        <f t="shared" si="18"/>
        <v>2274113</v>
      </c>
      <c r="P191" s="8">
        <f t="shared" si="18"/>
        <v>955342491.10000014</v>
      </c>
      <c r="Q191" s="8">
        <f t="shared" si="18"/>
        <v>36067</v>
      </c>
      <c r="R191" s="8">
        <f t="shared" si="18"/>
        <v>17029647.939999998</v>
      </c>
      <c r="S191" s="8">
        <f t="shared" si="18"/>
        <v>31980901</v>
      </c>
      <c r="T191" s="8">
        <f t="shared" si="18"/>
        <v>5715987170.670001</v>
      </c>
      <c r="U191" s="8">
        <f t="shared" si="18"/>
        <v>4685235385.795083</v>
      </c>
    </row>
    <row r="195" spans="22:23" x14ac:dyDescent="0.25">
      <c r="V195" s="24"/>
      <c r="W195" s="25"/>
    </row>
    <row r="199" spans="22:23" x14ac:dyDescent="0.25">
      <c r="W199" s="25"/>
    </row>
  </sheetData>
  <pageMargins left="0.31496062992125984" right="0.31496062992125984" top="0.74803149606299213" bottom="0.74803149606299213" header="0.31496062992125984" footer="0.31496062992125984"/>
  <pageSetup paperSize="9" scale="49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por mes</vt:lpstr>
      <vt:lpstr>'Detalle por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Rodriguez</dc:creator>
  <cp:lastModifiedBy>Maiko Fernandez</cp:lastModifiedBy>
  <cp:lastPrinted>2017-06-22T19:26:54Z</cp:lastPrinted>
  <dcterms:created xsi:type="dcterms:W3CDTF">2017-06-21T20:38:05Z</dcterms:created>
  <dcterms:modified xsi:type="dcterms:W3CDTF">2025-12-19T19:18:33Z</dcterms:modified>
</cp:coreProperties>
</file>