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NTROL DE GESTION\PÚBLICO\RECAUDACIÓN DE PEAJES\ESTADÍSTICOS DE TRÁNSITO\2026\"/>
    </mc:Choice>
  </mc:AlternateContent>
  <xr:revisionPtr revIDLastSave="0" documentId="13_ncr:1_{4D958696-9ACB-45E1-9D1A-A7810BB09787}" xr6:coauthVersionLast="47" xr6:coauthVersionMax="47" xr10:uidLastSave="{00000000-0000-0000-0000-000000000000}"/>
  <bookViews>
    <workbookView xWindow="-135" yWindow="-135" windowWidth="29070" windowHeight="15750" xr2:uid="{00000000-000D-0000-FFFF-FFFF00000000}"/>
  </bookViews>
  <sheets>
    <sheet name="Detalle por mes" sheetId="1" r:id="rId1"/>
  </sheets>
  <definedNames>
    <definedName name="_xlnm.Print_Area" localSheetId="0">'Detalle por mes'!$A$3:$U$11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99" i="1" l="1"/>
  <c r="X284" i="1"/>
  <c r="X269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H300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C299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C284" i="1"/>
  <c r="U298" i="1"/>
  <c r="U283" i="1"/>
  <c r="U268" i="1"/>
  <c r="W284" i="1" l="1"/>
  <c r="U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W269" i="1"/>
  <c r="C269" i="1"/>
  <c r="T254" i="1"/>
  <c r="U253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40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C254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10" i="1"/>
  <c r="C20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D239" i="1"/>
  <c r="C239" i="1"/>
  <c r="U238" i="1"/>
  <c r="U239" i="1" s="1"/>
  <c r="X239" i="1" s="1"/>
  <c r="U223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C224" i="1"/>
  <c r="U208" i="1"/>
  <c r="U254" i="1" l="1"/>
  <c r="X254" i="1" s="1"/>
  <c r="U224" i="1"/>
  <c r="X224" i="1" s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195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U192" i="1"/>
  <c r="U177" i="1"/>
  <c r="U209" i="1" l="1"/>
  <c r="U102" i="1"/>
  <c r="W28" i="1"/>
  <c r="X209" i="1" l="1"/>
  <c r="V43" i="1"/>
  <c r="W73" i="1"/>
  <c r="V58" i="1" l="1"/>
  <c r="D193" i="1" l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X193" i="1" s="1"/>
  <c r="C193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X178" i="1" s="1"/>
  <c r="C178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C163" i="1"/>
  <c r="U162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U147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U132" i="1"/>
  <c r="Q28" i="1"/>
  <c r="R28" i="1"/>
  <c r="Q43" i="1"/>
  <c r="R43" i="1"/>
  <c r="Q58" i="1"/>
  <c r="R58" i="1"/>
  <c r="Q73" i="1"/>
  <c r="R73" i="1"/>
  <c r="Q88" i="1"/>
  <c r="R88" i="1"/>
  <c r="Q118" i="1"/>
  <c r="R118" i="1"/>
  <c r="Q103" i="1"/>
  <c r="R103" i="1"/>
  <c r="U117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S118" i="1"/>
  <c r="T118" i="1"/>
  <c r="C118" i="1"/>
  <c r="T103" i="1"/>
  <c r="S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S88" i="1"/>
  <c r="T88" i="1"/>
  <c r="C88" i="1"/>
  <c r="U87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S73" i="1"/>
  <c r="T73" i="1"/>
  <c r="C73" i="1"/>
  <c r="U72" i="1"/>
  <c r="U57" i="1"/>
  <c r="U27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S58" i="1"/>
  <c r="T58" i="1"/>
  <c r="C58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S43" i="1"/>
  <c r="T43" i="1"/>
  <c r="C43" i="1"/>
  <c r="U42" i="1"/>
  <c r="U163" i="1" l="1"/>
  <c r="X163" i="1" s="1"/>
  <c r="U148" i="1"/>
  <c r="X148" i="1" s="1"/>
  <c r="U133" i="1"/>
  <c r="X133" i="1" s="1"/>
  <c r="U118" i="1"/>
  <c r="X118" i="1" s="1"/>
  <c r="U88" i="1"/>
  <c r="X88" i="1" s="1"/>
  <c r="U103" i="1"/>
  <c r="X103" i="1" s="1"/>
  <c r="U73" i="1"/>
  <c r="X73" i="1" s="1"/>
  <c r="U58" i="1"/>
  <c r="X58" i="1" s="1"/>
  <c r="U43" i="1"/>
  <c r="X43" i="1" s="1"/>
  <c r="D28" i="1"/>
  <c r="D300" i="1" s="1"/>
  <c r="E28" i="1"/>
  <c r="E300" i="1" s="1"/>
  <c r="F28" i="1"/>
  <c r="F300" i="1" s="1"/>
  <c r="G28" i="1"/>
  <c r="G300" i="1" s="1"/>
  <c r="H28" i="1"/>
  <c r="I28" i="1"/>
  <c r="J28" i="1"/>
  <c r="K28" i="1"/>
  <c r="L28" i="1"/>
  <c r="M28" i="1"/>
  <c r="N28" i="1"/>
  <c r="O28" i="1"/>
  <c r="P28" i="1"/>
  <c r="S28" i="1"/>
  <c r="T28" i="1"/>
  <c r="U28" i="1"/>
  <c r="C28" i="1"/>
  <c r="C300" i="1" s="1"/>
  <c r="X28" i="1" l="1"/>
</calcChain>
</file>

<file path=xl/sharedStrings.xml><?xml version="1.0" encoding="utf-8"?>
<sst xmlns="http://schemas.openxmlformats.org/spreadsheetml/2006/main" count="319" uniqueCount="67">
  <si>
    <t>Ruta 9</t>
  </si>
  <si>
    <t>CANT_CAT_1</t>
  </si>
  <si>
    <t>MONTO_CAT1</t>
  </si>
  <si>
    <t>CANT_CAT_2</t>
  </si>
  <si>
    <t>MONTO_CAT2</t>
  </si>
  <si>
    <t>CANT_CAT_3</t>
  </si>
  <si>
    <t>MONTO_CAT3</t>
  </si>
  <si>
    <t>CANT_CAT_4</t>
  </si>
  <si>
    <t>MONTO_CAT4</t>
  </si>
  <si>
    <t>CANT_CAT_5</t>
  </si>
  <si>
    <t>MONTO_CAT5</t>
  </si>
  <si>
    <t>CANT_CAT_6</t>
  </si>
  <si>
    <t>MONTO_CAT6</t>
  </si>
  <si>
    <t>CANT_CAT_7</t>
  </si>
  <si>
    <t>MONTO_CAT7</t>
  </si>
  <si>
    <t>CANT_TOTAL</t>
  </si>
  <si>
    <t>MONTO_TOTAL</t>
  </si>
  <si>
    <t>RECAUDACION SIN IVA</t>
  </si>
  <si>
    <t>Consideraciones</t>
  </si>
  <si>
    <t>Cebollati</t>
  </si>
  <si>
    <t>Centenario</t>
  </si>
  <si>
    <t>Cufre</t>
  </si>
  <si>
    <t>Garzon</t>
  </si>
  <si>
    <t>La Barra</t>
  </si>
  <si>
    <t>Manuel Diaz</t>
  </si>
  <si>
    <t>Mercedes</t>
  </si>
  <si>
    <t>Pando</t>
  </si>
  <si>
    <t>Paso del Puerto</t>
  </si>
  <si>
    <t>Queguay</t>
  </si>
  <si>
    <t>Santa Lucia</t>
  </si>
  <si>
    <t>Solis</t>
  </si>
  <si>
    <t>ESTACION DE PEAJE</t>
  </si>
  <si>
    <t>INFORME DE RECAUDACIÓN</t>
  </si>
  <si>
    <t>Cuotas de Abono</t>
  </si>
  <si>
    <t>Suma de Cantidad Cat. 8</t>
  </si>
  <si>
    <t>Suma de Monto Cat. 8</t>
  </si>
  <si>
    <t>AÑO 2025 - Detalle por mes</t>
  </si>
  <si>
    <t>Total Enero 2025</t>
  </si>
  <si>
    <t>Total Febrero 2025</t>
  </si>
  <si>
    <t>Total Marzo 2025</t>
  </si>
  <si>
    <t>Total Abril 2025</t>
  </si>
  <si>
    <t>Total Mayo 2025</t>
  </si>
  <si>
    <t>Total Junio 2025</t>
  </si>
  <si>
    <t>Total Julio 2025</t>
  </si>
  <si>
    <t>Total Agosto 2025</t>
  </si>
  <si>
    <t>Total Setiembre 2025</t>
  </si>
  <si>
    <t>Total Octubre 2025</t>
  </si>
  <si>
    <t>Total Noviembre 2025</t>
  </si>
  <si>
    <t>Total Diciembre 2025</t>
  </si>
  <si>
    <t>Facturación SUCIVE SIN IVA</t>
  </si>
  <si>
    <t>Cobranza SUCIVE SIN IVA</t>
  </si>
  <si>
    <t>TOTAL RECAUDADO</t>
  </si>
  <si>
    <t>Total Enero 2026</t>
  </si>
  <si>
    <t>Total Febrero 2026</t>
  </si>
  <si>
    <t>AÑO 2026 - Detalle por mes</t>
  </si>
  <si>
    <t>Este reporte muestra solo los tránsitos que generan recaudación.</t>
  </si>
  <si>
    <t>Los montos correponden a los tránsitos valorados  en el momento en el que se da el tránsito, no contempla ajustes posteriores.</t>
  </si>
  <si>
    <t>La cobranza de los tránsitos enviados a SUCIVE  se recibe cada tres meses, por tal motivo, en este informe restamos el importe SUCIVE enviado para su cobranza y sumamos lo efectivamente cobrado cada tres meses.</t>
  </si>
  <si>
    <t>El monto de recaudación por categoría incluye IVA.</t>
  </si>
  <si>
    <t>En la última columna se incluye el cálculo de la recaudación total sin IVA.</t>
  </si>
  <si>
    <t>Monto expresado en pesos uruguayos.</t>
  </si>
  <si>
    <t>Total Marzo 2026</t>
  </si>
  <si>
    <t>Total Abril 2026</t>
  </si>
  <si>
    <t>Total Mayo 2026</t>
  </si>
  <si>
    <t>Total Junio 2026</t>
  </si>
  <si>
    <t>Total Julio 2026</t>
  </si>
  <si>
    <t>Total Ene 2025 a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</si>
</sst>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</borders>
  <cellStyleXfs count="47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10" borderId="10" applyNumberFormat="0" applyAlignment="0" applyProtection="0"/>
    <xf numFmtId="0" fontId="13" fillId="11" borderId="11" applyNumberFormat="0" applyAlignment="0" applyProtection="0"/>
    <xf numFmtId="0" fontId="14" fillId="11" borderId="10" applyNumberFormat="0" applyAlignment="0" applyProtection="0"/>
    <xf numFmtId="0" fontId="15" fillId="0" borderId="12" applyNumberFormat="0" applyFill="0" applyAlignment="0" applyProtection="0"/>
    <xf numFmtId="0" fontId="16" fillId="12" borderId="13" applyNumberFormat="0" applyAlignment="0" applyProtection="0"/>
    <xf numFmtId="0" fontId="17" fillId="0" borderId="0" applyNumberFormat="0" applyFill="0" applyBorder="0" applyAlignment="0" applyProtection="0"/>
    <xf numFmtId="0" fontId="3" fillId="13" borderId="14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horizontal="left" vertical="center"/>
    </xf>
    <xf numFmtId="165" fontId="1" fillId="4" borderId="0" xfId="1" applyNumberFormat="1" applyFont="1" applyFill="1" applyAlignment="1">
      <alignment vertical="center"/>
    </xf>
    <xf numFmtId="165" fontId="0" fillId="0" borderId="0" xfId="0" applyNumberFormat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43" fontId="0" fillId="0" borderId="5" xfId="0" applyNumberFormat="1" applyBorder="1"/>
    <xf numFmtId="43" fontId="0" fillId="0" borderId="0" xfId="0" applyNumberFormat="1"/>
    <xf numFmtId="43" fontId="0" fillId="0" borderId="6" xfId="0" applyNumberFormat="1" applyBorder="1"/>
    <xf numFmtId="0" fontId="1" fillId="3" borderId="1" xfId="0" applyFont="1" applyFill="1" applyBorder="1" applyAlignment="1">
      <alignment horizontal="left" vertical="center"/>
    </xf>
    <xf numFmtId="165" fontId="1" fillId="3" borderId="1" xfId="1" applyNumberFormat="1" applyFont="1" applyFill="1" applyBorder="1" applyAlignment="1">
      <alignment vertical="center"/>
    </xf>
    <xf numFmtId="43" fontId="0" fillId="0" borderId="2" xfId="0" applyNumberFormat="1" applyBorder="1"/>
    <xf numFmtId="43" fontId="0" fillId="0" borderId="3" xfId="0" applyNumberFormat="1" applyBorder="1"/>
    <xf numFmtId="43" fontId="0" fillId="0" borderId="4" xfId="0" applyNumberFormat="1" applyBorder="1"/>
    <xf numFmtId="0" fontId="4" fillId="0" borderId="0" xfId="0" applyFont="1" applyAlignment="1">
      <alignment vertical="center"/>
    </xf>
    <xf numFmtId="165" fontId="1" fillId="3" borderId="1" xfId="44" applyNumberFormat="1" applyFont="1" applyFill="1" applyBorder="1" applyAlignment="1">
      <alignment vertical="center"/>
    </xf>
    <xf numFmtId="164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16" xfId="0" applyNumberFormat="1" applyBorder="1"/>
    <xf numFmtId="43" fontId="0" fillId="0" borderId="17" xfId="0" applyNumberFormat="1" applyBorder="1"/>
    <xf numFmtId="43" fontId="0" fillId="0" borderId="18" xfId="0" applyNumberFormat="1" applyBorder="1"/>
    <xf numFmtId="43" fontId="0" fillId="0" borderId="19" xfId="0" applyNumberFormat="1" applyBorder="1"/>
    <xf numFmtId="43" fontId="0" fillId="0" borderId="20" xfId="0" applyNumberFormat="1" applyBorder="1"/>
    <xf numFmtId="43" fontId="0" fillId="0" borderId="21" xfId="0" applyNumberFormat="1" applyBorder="1"/>
    <xf numFmtId="165" fontId="1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47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/>
    <cellStyle name="Millares 2" xfId="2" xr:uid="{F7204DE7-6936-44FE-BF28-EC64AC656C11}"/>
    <cellStyle name="Millares 2 2" xfId="45" xr:uid="{03152DE4-9A8E-4A80-AB1D-D13F9B50CCA5}"/>
    <cellStyle name="Millares 3" xfId="44" xr:uid="{623CF491-8EC7-4426-A23F-CAA4EFF6FD46}"/>
    <cellStyle name="Neutral" xfId="10" builtinId="28" customBuiltin="1"/>
    <cellStyle name="Normal" xfId="0" builtinId="0"/>
    <cellStyle name="Normal 2" xfId="46" xr:uid="{001BDC3B-3D28-41B0-AE43-F11F570FD51C}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349898</xdr:colOff>
      <xdr:row>0</xdr:row>
      <xdr:rowOff>0</xdr:rowOff>
    </xdr:from>
    <xdr:to>
      <xdr:col>1</xdr:col>
      <xdr:colOff>1900918</xdr:colOff>
      <xdr:row>3</xdr:row>
      <xdr:rowOff>145791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D96DCC54-5D68-4628-8F7B-B53FD0AD6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0638" y="0"/>
          <a:ext cx="1551020" cy="777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308"/>
  <sheetViews>
    <sheetView showGridLines="0" tabSelected="1" zoomScale="98" zoomScaleNormal="98" workbookViewId="0">
      <pane xSplit="2" ySplit="11" topLeftCell="L285" activePane="bottomRight" state="frozen"/>
      <selection pane="topRight" activeCell="C1" sqref="C1"/>
      <selection pane="bottomLeft" activeCell="A9" sqref="A9"/>
      <selection pane="bottomRight" activeCell="W304" sqref="W304"/>
    </sheetView>
  </sheetViews>
  <sheetFormatPr baseColWidth="10" defaultColWidth="11.42578125" defaultRowHeight="15" x14ac:dyDescent="0.25"/>
  <cols>
    <col min="1" max="1" width="4.85546875" style="1" customWidth="1"/>
    <col min="2" max="2" width="29" style="1" customWidth="1"/>
    <col min="3" max="3" width="16.28515625" style="1" customWidth="1"/>
    <col min="4" max="4" width="16.85546875" style="1" bestFit="1" customWidth="1"/>
    <col min="5" max="19" width="16.28515625" style="1" customWidth="1"/>
    <col min="20" max="20" width="17.85546875" style="1" bestFit="1" customWidth="1"/>
    <col min="21" max="21" width="18.7109375" style="1" customWidth="1"/>
    <col min="22" max="22" width="29.5703125" style="1" customWidth="1"/>
    <col min="23" max="23" width="20.5703125" style="1" customWidth="1"/>
    <col min="24" max="24" width="21.140625" style="1" customWidth="1"/>
    <col min="25" max="16384" width="11.42578125" style="1"/>
  </cols>
  <sheetData>
    <row r="2" spans="2:24" ht="18.75" x14ac:dyDescent="0.25">
      <c r="C2" s="21" t="s">
        <v>32</v>
      </c>
    </row>
    <row r="3" spans="2:24" x14ac:dyDescent="0.25">
      <c r="C3" s="35" t="s">
        <v>18</v>
      </c>
    </row>
    <row r="4" spans="2:24" x14ac:dyDescent="0.25">
      <c r="C4" s="32" t="s">
        <v>55</v>
      </c>
      <c r="D4" s="33"/>
    </row>
    <row r="5" spans="2:24" x14ac:dyDescent="0.25">
      <c r="C5" s="32" t="s">
        <v>56</v>
      </c>
      <c r="D5" s="33"/>
    </row>
    <row r="6" spans="2:24" x14ac:dyDescent="0.25">
      <c r="C6" s="32" t="s">
        <v>57</v>
      </c>
      <c r="D6" s="33"/>
    </row>
    <row r="7" spans="2:24" x14ac:dyDescent="0.25">
      <c r="C7" s="32" t="s">
        <v>58</v>
      </c>
      <c r="D7" s="34"/>
      <c r="E7" s="3"/>
    </row>
    <row r="8" spans="2:24" x14ac:dyDescent="0.25">
      <c r="C8" s="32" t="s">
        <v>59</v>
      </c>
      <c r="D8" s="33"/>
      <c r="E8" s="3"/>
    </row>
    <row r="9" spans="2:24" x14ac:dyDescent="0.25">
      <c r="C9" s="32" t="s">
        <v>60</v>
      </c>
      <c r="D9" s="33"/>
      <c r="E9" s="3"/>
    </row>
    <row r="10" spans="2:24" x14ac:dyDescent="0.25">
      <c r="C10" s="4"/>
      <c r="D10" s="2"/>
      <c r="E10" s="3"/>
    </row>
    <row r="11" spans="2:24" s="6" customFormat="1" ht="30" x14ac:dyDescent="0.25">
      <c r="B11" s="5" t="s">
        <v>31</v>
      </c>
      <c r="C11" s="5" t="s">
        <v>1</v>
      </c>
      <c r="D11" s="5" t="s">
        <v>2</v>
      </c>
      <c r="E11" s="5" t="s">
        <v>3</v>
      </c>
      <c r="F11" s="5" t="s">
        <v>4</v>
      </c>
      <c r="G11" s="5" t="s">
        <v>5</v>
      </c>
      <c r="H11" s="5" t="s">
        <v>6</v>
      </c>
      <c r="I11" s="5" t="s">
        <v>7</v>
      </c>
      <c r="J11" s="5" t="s">
        <v>8</v>
      </c>
      <c r="K11" s="5" t="s">
        <v>9</v>
      </c>
      <c r="L11" s="5" t="s">
        <v>10</v>
      </c>
      <c r="M11" s="5" t="s">
        <v>11</v>
      </c>
      <c r="N11" s="5" t="s">
        <v>12</v>
      </c>
      <c r="O11" s="5" t="s">
        <v>13</v>
      </c>
      <c r="P11" s="5" t="s">
        <v>14</v>
      </c>
      <c r="Q11" s="5" t="s">
        <v>34</v>
      </c>
      <c r="R11" s="5" t="s">
        <v>35</v>
      </c>
      <c r="S11" s="12" t="s">
        <v>15</v>
      </c>
      <c r="T11" s="12" t="s">
        <v>16</v>
      </c>
      <c r="U11" s="12" t="s">
        <v>17</v>
      </c>
      <c r="V11" s="12" t="s">
        <v>49</v>
      </c>
      <c r="W11" s="12" t="s">
        <v>50</v>
      </c>
      <c r="X11" s="12" t="s">
        <v>51</v>
      </c>
    </row>
    <row r="13" spans="2:24" x14ac:dyDescent="0.25">
      <c r="B13" s="11" t="s">
        <v>36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2:24" x14ac:dyDescent="0.25">
      <c r="B14" s="1" t="s">
        <v>19</v>
      </c>
      <c r="C14" s="18">
        <v>52599</v>
      </c>
      <c r="D14" s="19">
        <v>8575992.1499999966</v>
      </c>
      <c r="E14" s="19">
        <v>194</v>
      </c>
      <c r="F14" s="19">
        <v>29409.139999999996</v>
      </c>
      <c r="G14" s="19">
        <v>1567</v>
      </c>
      <c r="H14" s="19">
        <v>343492.35000000021</v>
      </c>
      <c r="I14" s="19">
        <v>1745</v>
      </c>
      <c r="J14" s="19">
        <v>360460.06000000006</v>
      </c>
      <c r="K14" s="19">
        <v>857</v>
      </c>
      <c r="L14" s="19">
        <v>182678.13999999996</v>
      </c>
      <c r="M14" s="19">
        <v>211</v>
      </c>
      <c r="N14" s="19">
        <v>73295.579999999958</v>
      </c>
      <c r="O14" s="19">
        <v>13465</v>
      </c>
      <c r="P14" s="19">
        <v>5715671.9700000007</v>
      </c>
      <c r="Q14" s="19">
        <v>1</v>
      </c>
      <c r="R14" s="19">
        <v>673.11</v>
      </c>
      <c r="S14" s="19">
        <v>70639</v>
      </c>
      <c r="T14" s="19">
        <v>15281672.500000006</v>
      </c>
      <c r="U14" s="20">
        <v>12525961.065573758</v>
      </c>
      <c r="V14" s="19"/>
      <c r="W14" s="19"/>
      <c r="X14" s="19"/>
    </row>
    <row r="15" spans="2:24" x14ac:dyDescent="0.25">
      <c r="B15" s="1" t="s">
        <v>20</v>
      </c>
      <c r="C15" s="13">
        <v>61126</v>
      </c>
      <c r="D15" s="14">
        <v>9742782.6799999923</v>
      </c>
      <c r="E15" s="14">
        <v>2648</v>
      </c>
      <c r="F15" s="14">
        <v>196739.93999999997</v>
      </c>
      <c r="G15" s="14">
        <v>2416</v>
      </c>
      <c r="H15" s="14">
        <v>527382.38000000024</v>
      </c>
      <c r="I15" s="14">
        <v>3027</v>
      </c>
      <c r="J15" s="14">
        <v>571632.47</v>
      </c>
      <c r="K15" s="14">
        <v>1255</v>
      </c>
      <c r="L15" s="14">
        <v>271020.8000000001</v>
      </c>
      <c r="M15" s="14">
        <v>220</v>
      </c>
      <c r="N15" s="14">
        <v>80648.479999999981</v>
      </c>
      <c r="O15" s="14">
        <v>28878</v>
      </c>
      <c r="P15" s="14">
        <v>11428384.899999997</v>
      </c>
      <c r="Q15" s="14">
        <v>1723</v>
      </c>
      <c r="R15" s="14">
        <v>729595.14999999967</v>
      </c>
      <c r="S15" s="14">
        <v>101293</v>
      </c>
      <c r="T15" s="14">
        <v>23548186.800000008</v>
      </c>
      <c r="U15" s="15">
        <v>19301792.459016401</v>
      </c>
      <c r="V15" s="14"/>
      <c r="W15" s="14"/>
      <c r="X15" s="14"/>
    </row>
    <row r="16" spans="2:24" x14ac:dyDescent="0.25">
      <c r="B16" s="1" t="s">
        <v>21</v>
      </c>
      <c r="C16" s="13">
        <v>186379</v>
      </c>
      <c r="D16" s="14">
        <v>29530206.300000016</v>
      </c>
      <c r="E16" s="14">
        <v>717</v>
      </c>
      <c r="F16" s="14">
        <v>109187.10000000005</v>
      </c>
      <c r="G16" s="14">
        <v>5870</v>
      </c>
      <c r="H16" s="14">
        <v>1226539.26</v>
      </c>
      <c r="I16" s="14">
        <v>6609</v>
      </c>
      <c r="J16" s="14">
        <v>1319553.5499999996</v>
      </c>
      <c r="K16" s="14">
        <v>2604</v>
      </c>
      <c r="L16" s="14">
        <v>526909.10000000044</v>
      </c>
      <c r="M16" s="14">
        <v>572</v>
      </c>
      <c r="N16" s="14">
        <v>179844.31</v>
      </c>
      <c r="O16" s="14">
        <v>11488</v>
      </c>
      <c r="P16" s="14">
        <v>4768430.2800000021</v>
      </c>
      <c r="Q16" s="14">
        <v>0</v>
      </c>
      <c r="R16" s="14">
        <v>0</v>
      </c>
      <c r="S16" s="14">
        <v>214240</v>
      </c>
      <c r="T16" s="14">
        <v>37660669.899999999</v>
      </c>
      <c r="U16" s="15">
        <v>30869401.55737707</v>
      </c>
      <c r="V16" s="14"/>
      <c r="W16" s="14"/>
      <c r="X16" s="14"/>
    </row>
    <row r="17" spans="2:24" x14ac:dyDescent="0.25">
      <c r="B17" s="1" t="s">
        <v>22</v>
      </c>
      <c r="C17" s="13">
        <v>244686</v>
      </c>
      <c r="D17" s="14">
        <v>39292738.860000007</v>
      </c>
      <c r="E17" s="14">
        <v>315</v>
      </c>
      <c r="F17" s="14">
        <v>47676.81</v>
      </c>
      <c r="G17" s="14">
        <v>4151</v>
      </c>
      <c r="H17" s="14">
        <v>913469.95000000054</v>
      </c>
      <c r="I17" s="14">
        <v>4494</v>
      </c>
      <c r="J17" s="14">
        <v>876204.72999999917</v>
      </c>
      <c r="K17" s="14">
        <v>2016</v>
      </c>
      <c r="L17" s="14">
        <v>444177.4</v>
      </c>
      <c r="M17" s="14">
        <v>181</v>
      </c>
      <c r="N17" s="14">
        <v>58548.22999999996</v>
      </c>
      <c r="O17" s="14">
        <v>5980</v>
      </c>
      <c r="P17" s="14">
        <v>2530691.9600000009</v>
      </c>
      <c r="Q17" s="14">
        <v>1</v>
      </c>
      <c r="R17" s="14">
        <v>917.12</v>
      </c>
      <c r="S17" s="14">
        <v>261824</v>
      </c>
      <c r="T17" s="14">
        <v>44164425.060000025</v>
      </c>
      <c r="U17" s="15">
        <v>36200348.409836099</v>
      </c>
      <c r="V17" s="14"/>
      <c r="W17" s="14"/>
      <c r="X17" s="14"/>
    </row>
    <row r="18" spans="2:24" x14ac:dyDescent="0.25">
      <c r="B18" s="1" t="s">
        <v>23</v>
      </c>
      <c r="C18" s="13">
        <v>385637</v>
      </c>
      <c r="D18" s="14">
        <v>63172567.140000045</v>
      </c>
      <c r="E18" s="14">
        <v>1727</v>
      </c>
      <c r="F18" s="14">
        <v>252319.59</v>
      </c>
      <c r="G18" s="14">
        <v>14759</v>
      </c>
      <c r="H18" s="14">
        <v>3201507.7800000007</v>
      </c>
      <c r="I18" s="14">
        <v>20489</v>
      </c>
      <c r="J18" s="14">
        <v>2719718.6399999978</v>
      </c>
      <c r="K18" s="14">
        <v>5629</v>
      </c>
      <c r="L18" s="14">
        <v>1145578.3300000012</v>
      </c>
      <c r="M18" s="14">
        <v>905</v>
      </c>
      <c r="N18" s="14">
        <v>307127.67000000016</v>
      </c>
      <c r="O18" s="14">
        <v>33779</v>
      </c>
      <c r="P18" s="14">
        <v>13958960.210000003</v>
      </c>
      <c r="Q18" s="14">
        <v>0</v>
      </c>
      <c r="R18" s="14">
        <v>0</v>
      </c>
      <c r="S18" s="14">
        <v>462925</v>
      </c>
      <c r="T18" s="14">
        <v>84757779.360000074</v>
      </c>
      <c r="U18" s="15">
        <v>69473589.63934435</v>
      </c>
      <c r="V18" s="14"/>
      <c r="W18" s="14"/>
      <c r="X18" s="14"/>
    </row>
    <row r="19" spans="2:24" x14ac:dyDescent="0.25">
      <c r="B19" s="1" t="s">
        <v>24</v>
      </c>
      <c r="C19" s="13">
        <v>95542</v>
      </c>
      <c r="D19" s="14">
        <v>15330553.119999999</v>
      </c>
      <c r="E19" s="14">
        <v>227</v>
      </c>
      <c r="F19" s="14">
        <v>35790.89</v>
      </c>
      <c r="G19" s="14">
        <v>1771</v>
      </c>
      <c r="H19" s="14">
        <v>397887.78000000009</v>
      </c>
      <c r="I19" s="14">
        <v>2343</v>
      </c>
      <c r="J19" s="14">
        <v>485293.64000000007</v>
      </c>
      <c r="K19" s="14">
        <v>979</v>
      </c>
      <c r="L19" s="14">
        <v>214775.33999999991</v>
      </c>
      <c r="M19" s="14">
        <v>352</v>
      </c>
      <c r="N19" s="14">
        <v>147858.13000000003</v>
      </c>
      <c r="O19" s="14">
        <v>13199</v>
      </c>
      <c r="P19" s="14">
        <v>5839603.5300000058</v>
      </c>
      <c r="Q19" s="14">
        <v>1</v>
      </c>
      <c r="R19" s="14">
        <v>917.12</v>
      </c>
      <c r="S19" s="14">
        <v>114414</v>
      </c>
      <c r="T19" s="14">
        <v>22452679.549999997</v>
      </c>
      <c r="U19" s="15">
        <v>18403835.696721304</v>
      </c>
      <c r="V19" s="14"/>
      <c r="W19" s="14"/>
      <c r="X19" s="14"/>
    </row>
    <row r="20" spans="2:24" x14ac:dyDescent="0.25">
      <c r="B20" s="1" t="s">
        <v>25</v>
      </c>
      <c r="C20" s="13">
        <v>133900</v>
      </c>
      <c r="D20" s="14">
        <v>20180223.780000012</v>
      </c>
      <c r="E20" s="14">
        <v>362</v>
      </c>
      <c r="F20" s="14">
        <v>44988.120000000017</v>
      </c>
      <c r="G20" s="14">
        <v>3087</v>
      </c>
      <c r="H20" s="14">
        <v>623127.71000000066</v>
      </c>
      <c r="I20" s="14">
        <v>2711</v>
      </c>
      <c r="J20" s="14">
        <v>546210.43000000017</v>
      </c>
      <c r="K20" s="14">
        <v>1210</v>
      </c>
      <c r="L20" s="14">
        <v>218483.60000000021</v>
      </c>
      <c r="M20" s="14">
        <v>438</v>
      </c>
      <c r="N20" s="14">
        <v>110323.54999999997</v>
      </c>
      <c r="O20" s="14">
        <v>23127</v>
      </c>
      <c r="P20" s="14">
        <v>8773602.2500000019</v>
      </c>
      <c r="Q20" s="14">
        <v>218</v>
      </c>
      <c r="R20" s="14">
        <v>52503.08</v>
      </c>
      <c r="S20" s="14">
        <v>165053</v>
      </c>
      <c r="T20" s="14">
        <v>30549462.520000003</v>
      </c>
      <c r="U20" s="15">
        <v>25040543.049180321</v>
      </c>
      <c r="V20" s="14"/>
      <c r="W20" s="14"/>
      <c r="X20" s="14"/>
    </row>
    <row r="21" spans="2:24" x14ac:dyDescent="0.25">
      <c r="B21" s="1" t="s">
        <v>26</v>
      </c>
      <c r="C21" s="13">
        <v>1170665</v>
      </c>
      <c r="D21" s="14">
        <v>174156048.76999992</v>
      </c>
      <c r="E21" s="14">
        <v>2021</v>
      </c>
      <c r="F21" s="14">
        <v>281585.07999999996</v>
      </c>
      <c r="G21" s="14">
        <v>19663</v>
      </c>
      <c r="H21" s="14">
        <v>4237740.049999998</v>
      </c>
      <c r="I21" s="14">
        <v>35109</v>
      </c>
      <c r="J21" s="14">
        <v>5364610.91</v>
      </c>
      <c r="K21" s="14">
        <v>3396</v>
      </c>
      <c r="L21" s="14">
        <v>721231.54000000015</v>
      </c>
      <c r="M21" s="14">
        <v>501</v>
      </c>
      <c r="N21" s="14">
        <v>175481.85</v>
      </c>
      <c r="O21" s="14">
        <v>1198</v>
      </c>
      <c r="P21" s="14">
        <v>487245.62999999954</v>
      </c>
      <c r="Q21" s="14">
        <v>0</v>
      </c>
      <c r="R21" s="14">
        <v>0</v>
      </c>
      <c r="S21" s="14">
        <v>1232553</v>
      </c>
      <c r="T21" s="14">
        <v>185423943.82999998</v>
      </c>
      <c r="U21" s="15">
        <v>151986839.20491803</v>
      </c>
      <c r="V21" s="14"/>
      <c r="W21" s="14"/>
      <c r="X21" s="14"/>
    </row>
    <row r="22" spans="2:24" x14ac:dyDescent="0.25">
      <c r="B22" s="1" t="s">
        <v>27</v>
      </c>
      <c r="C22" s="13">
        <v>66947</v>
      </c>
      <c r="D22" s="14">
        <v>10795695.790000005</v>
      </c>
      <c r="E22" s="14">
        <v>339</v>
      </c>
      <c r="F22" s="14">
        <v>51931.889999999985</v>
      </c>
      <c r="G22" s="14">
        <v>2013</v>
      </c>
      <c r="H22" s="14">
        <v>437561.02000000025</v>
      </c>
      <c r="I22" s="14">
        <v>2158</v>
      </c>
      <c r="J22" s="14">
        <v>420918.92</v>
      </c>
      <c r="K22" s="14">
        <v>900</v>
      </c>
      <c r="L22" s="14">
        <v>196295.93</v>
      </c>
      <c r="M22" s="14">
        <v>308</v>
      </c>
      <c r="N22" s="14">
        <v>99062.579999999987</v>
      </c>
      <c r="O22" s="14">
        <v>13556</v>
      </c>
      <c r="P22" s="14">
        <v>5803785.9300000006</v>
      </c>
      <c r="Q22" s="14">
        <v>0</v>
      </c>
      <c r="R22" s="14">
        <v>0</v>
      </c>
      <c r="S22" s="14">
        <v>86221</v>
      </c>
      <c r="T22" s="14">
        <v>17805252.060000002</v>
      </c>
      <c r="U22" s="15">
        <v>14594468.901639339</v>
      </c>
      <c r="V22" s="14"/>
      <c r="W22" s="14"/>
      <c r="X22" s="14"/>
    </row>
    <row r="23" spans="2:24" x14ac:dyDescent="0.25">
      <c r="B23" s="1" t="s">
        <v>28</v>
      </c>
      <c r="C23" s="13">
        <v>111875</v>
      </c>
      <c r="D23" s="14">
        <v>18121012.049999997</v>
      </c>
      <c r="E23" s="14">
        <v>218</v>
      </c>
      <c r="F23" s="14">
        <v>34596.079999999994</v>
      </c>
      <c r="G23" s="14">
        <v>2501</v>
      </c>
      <c r="H23" s="14">
        <v>562991.65000000049</v>
      </c>
      <c r="I23" s="14">
        <v>1748</v>
      </c>
      <c r="J23" s="14">
        <v>344555.21000000043</v>
      </c>
      <c r="K23" s="14">
        <v>928</v>
      </c>
      <c r="L23" s="14">
        <v>204173.77000000016</v>
      </c>
      <c r="M23" s="14">
        <v>495</v>
      </c>
      <c r="N23" s="14">
        <v>191647.41</v>
      </c>
      <c r="O23" s="14">
        <v>11647</v>
      </c>
      <c r="P23" s="14">
        <v>5025012.370000001</v>
      </c>
      <c r="Q23" s="14">
        <v>1169</v>
      </c>
      <c r="R23" s="14">
        <v>814716.00999999989</v>
      </c>
      <c r="S23" s="14">
        <v>130581</v>
      </c>
      <c r="T23" s="14">
        <v>25298704.549999963</v>
      </c>
      <c r="U23" s="15">
        <v>20736643.073770508</v>
      </c>
      <c r="V23" s="14"/>
      <c r="W23" s="14"/>
      <c r="X23" s="14"/>
    </row>
    <row r="24" spans="2:24" x14ac:dyDescent="0.25">
      <c r="B24" s="1" t="s">
        <v>0</v>
      </c>
      <c r="C24" s="13">
        <v>219643</v>
      </c>
      <c r="D24" s="14">
        <v>34937330.449999996</v>
      </c>
      <c r="E24" s="14">
        <v>341</v>
      </c>
      <c r="F24" s="14">
        <v>51833.030000000021</v>
      </c>
      <c r="G24" s="14">
        <v>4477</v>
      </c>
      <c r="H24" s="14">
        <v>953277.14</v>
      </c>
      <c r="I24" s="14">
        <v>2028</v>
      </c>
      <c r="J24" s="14">
        <v>405413.71000000014</v>
      </c>
      <c r="K24" s="14">
        <v>2738</v>
      </c>
      <c r="L24" s="14">
        <v>572834.84</v>
      </c>
      <c r="M24" s="14">
        <v>471</v>
      </c>
      <c r="N24" s="14">
        <v>152297.27000000002</v>
      </c>
      <c r="O24" s="14">
        <v>12934</v>
      </c>
      <c r="P24" s="14">
        <v>5509450.1700000018</v>
      </c>
      <c r="Q24" s="14">
        <v>0</v>
      </c>
      <c r="R24" s="14">
        <v>0</v>
      </c>
      <c r="S24" s="14">
        <v>242632</v>
      </c>
      <c r="T24" s="14">
        <v>42582436.610000007</v>
      </c>
      <c r="U24" s="15">
        <v>34903636.565573782</v>
      </c>
      <c r="V24" s="14"/>
      <c r="W24" s="14"/>
      <c r="X24" s="14"/>
    </row>
    <row r="25" spans="2:24" x14ac:dyDescent="0.25">
      <c r="B25" s="1" t="s">
        <v>29</v>
      </c>
      <c r="C25" s="13">
        <v>156461</v>
      </c>
      <c r="D25" s="14">
        <v>24844716.649999987</v>
      </c>
      <c r="E25" s="14">
        <v>455</v>
      </c>
      <c r="F25" s="14">
        <v>46175.850000000028</v>
      </c>
      <c r="G25" s="14">
        <v>4578</v>
      </c>
      <c r="H25" s="14">
        <v>992467.78999999992</v>
      </c>
      <c r="I25" s="14">
        <v>2713</v>
      </c>
      <c r="J25" s="14">
        <v>344267.01000000007</v>
      </c>
      <c r="K25" s="14">
        <v>1652</v>
      </c>
      <c r="L25" s="14">
        <v>342990.83000000007</v>
      </c>
      <c r="M25" s="14">
        <v>719</v>
      </c>
      <c r="N25" s="14">
        <v>241792.71</v>
      </c>
      <c r="O25" s="14">
        <v>15440</v>
      </c>
      <c r="P25" s="14">
        <v>6322446.5000000019</v>
      </c>
      <c r="Q25" s="14">
        <v>0</v>
      </c>
      <c r="R25" s="14">
        <v>0</v>
      </c>
      <c r="S25" s="14">
        <v>182018</v>
      </c>
      <c r="T25" s="14">
        <v>33134857.340000033</v>
      </c>
      <c r="U25" s="15">
        <v>27159719.13114753</v>
      </c>
      <c r="V25" s="14"/>
      <c r="W25" s="14"/>
      <c r="X25" s="14"/>
    </row>
    <row r="26" spans="2:24" x14ac:dyDescent="0.25">
      <c r="B26" s="1" t="s">
        <v>30</v>
      </c>
      <c r="C26" s="13">
        <v>771906</v>
      </c>
      <c r="D26" s="14">
        <v>121907578.16000012</v>
      </c>
      <c r="E26" s="14">
        <v>1428</v>
      </c>
      <c r="F26" s="14">
        <v>219147.78000000003</v>
      </c>
      <c r="G26" s="14">
        <v>14184</v>
      </c>
      <c r="H26" s="14">
        <v>3104997.1900000004</v>
      </c>
      <c r="I26" s="14">
        <v>13799</v>
      </c>
      <c r="J26" s="14">
        <v>2717083.3699999992</v>
      </c>
      <c r="K26" s="14">
        <v>3009</v>
      </c>
      <c r="L26" s="14">
        <v>635561.38999999955</v>
      </c>
      <c r="M26" s="14">
        <v>523</v>
      </c>
      <c r="N26" s="14">
        <v>185074.71</v>
      </c>
      <c r="O26" s="14">
        <v>1052</v>
      </c>
      <c r="P26" s="14">
        <v>450885.01999999961</v>
      </c>
      <c r="Q26" s="14">
        <v>0</v>
      </c>
      <c r="R26" s="14">
        <v>0</v>
      </c>
      <c r="S26" s="14">
        <v>805901</v>
      </c>
      <c r="T26" s="14">
        <v>129220327.62000017</v>
      </c>
      <c r="U26" s="15">
        <v>105918301.32786895</v>
      </c>
      <c r="V26" s="14"/>
      <c r="W26" s="14"/>
      <c r="X26" s="25"/>
    </row>
    <row r="27" spans="2:24" x14ac:dyDescent="0.25">
      <c r="B27" s="16" t="s">
        <v>33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>
        <v>961640</v>
      </c>
      <c r="U27" s="22">
        <f>T27/1.22</f>
        <v>788229.50819672132</v>
      </c>
      <c r="V27" s="22"/>
      <c r="W27" s="22"/>
      <c r="X27" s="22"/>
    </row>
    <row r="28" spans="2:24" x14ac:dyDescent="0.25">
      <c r="B28" s="16" t="s">
        <v>37</v>
      </c>
      <c r="C28" s="17">
        <f t="shared" ref="C28:U28" si="0">SUM(C14:C27)</f>
        <v>3657366</v>
      </c>
      <c r="D28" s="17">
        <f t="shared" si="0"/>
        <v>570587445.9000001</v>
      </c>
      <c r="E28" s="17">
        <f t="shared" si="0"/>
        <v>10992</v>
      </c>
      <c r="F28" s="17">
        <f t="shared" si="0"/>
        <v>1401381.3</v>
      </c>
      <c r="G28" s="17">
        <f t="shared" si="0"/>
        <v>81037</v>
      </c>
      <c r="H28" s="17">
        <f t="shared" si="0"/>
        <v>17522442.050000001</v>
      </c>
      <c r="I28" s="17">
        <f t="shared" si="0"/>
        <v>98973</v>
      </c>
      <c r="J28" s="17">
        <f t="shared" si="0"/>
        <v>16475922.649999997</v>
      </c>
      <c r="K28" s="17">
        <f t="shared" si="0"/>
        <v>27173</v>
      </c>
      <c r="L28" s="17">
        <f t="shared" si="0"/>
        <v>5676711.0100000016</v>
      </c>
      <c r="M28" s="17">
        <f t="shared" si="0"/>
        <v>5896</v>
      </c>
      <c r="N28" s="17">
        <f t="shared" si="0"/>
        <v>2003002.48</v>
      </c>
      <c r="O28" s="17">
        <f t="shared" si="0"/>
        <v>185743</v>
      </c>
      <c r="P28" s="17">
        <f t="shared" si="0"/>
        <v>76614170.720000014</v>
      </c>
      <c r="Q28" s="17">
        <f t="shared" si="0"/>
        <v>3113</v>
      </c>
      <c r="R28" s="17">
        <f t="shared" si="0"/>
        <v>1599321.5899999994</v>
      </c>
      <c r="S28" s="17">
        <f t="shared" si="0"/>
        <v>4070294</v>
      </c>
      <c r="T28" s="17">
        <f t="shared" si="0"/>
        <v>692842037.70000029</v>
      </c>
      <c r="U28" s="17">
        <f t="shared" si="0"/>
        <v>567903309.59016418</v>
      </c>
      <c r="V28" s="17">
        <v>138000710.24000001</v>
      </c>
      <c r="W28" s="17">
        <f>(207884751.150017-8547760.42-10842254.68)/1.22</f>
        <v>154503882.00821066</v>
      </c>
      <c r="X28" s="17">
        <f>+U28-V28+W28</f>
        <v>584406481.35837483</v>
      </c>
    </row>
    <row r="29" spans="2:24" ht="15" customHeight="1" x14ac:dyDescent="0.25">
      <c r="B29" s="1" t="s">
        <v>19</v>
      </c>
      <c r="C29" s="13">
        <v>46022</v>
      </c>
      <c r="D29" s="14">
        <v>7479883.8799999999</v>
      </c>
      <c r="E29" s="14">
        <v>214</v>
      </c>
      <c r="F29" s="14">
        <v>32961.879999999997</v>
      </c>
      <c r="G29" s="14">
        <v>1615</v>
      </c>
      <c r="H29" s="14">
        <v>354251.27000000014</v>
      </c>
      <c r="I29" s="14">
        <v>1778</v>
      </c>
      <c r="J29" s="14">
        <v>361406.11000000004</v>
      </c>
      <c r="K29" s="14">
        <v>829</v>
      </c>
      <c r="L29" s="14">
        <v>176743.21000000005</v>
      </c>
      <c r="M29" s="14">
        <v>241</v>
      </c>
      <c r="N29" s="14">
        <v>86589.78999999995</v>
      </c>
      <c r="O29" s="14">
        <v>12697</v>
      </c>
      <c r="P29" s="14">
        <v>5369804.0599999987</v>
      </c>
      <c r="Q29" s="14">
        <v>0</v>
      </c>
      <c r="R29" s="14">
        <v>0</v>
      </c>
      <c r="S29" s="14">
        <v>63396</v>
      </c>
      <c r="T29" s="14">
        <v>13861640.200000001</v>
      </c>
      <c r="U29" s="15">
        <v>11362000.163934426</v>
      </c>
    </row>
    <row r="30" spans="2:24" x14ac:dyDescent="0.25">
      <c r="B30" s="1" t="s">
        <v>20</v>
      </c>
      <c r="C30" s="13">
        <v>55376</v>
      </c>
      <c r="D30" s="14">
        <v>8806762.560000008</v>
      </c>
      <c r="E30" s="14">
        <v>2464</v>
      </c>
      <c r="F30" s="14">
        <v>198062.48</v>
      </c>
      <c r="G30" s="14">
        <v>2369</v>
      </c>
      <c r="H30" s="14">
        <v>525244.8899999999</v>
      </c>
      <c r="I30" s="14">
        <v>3051</v>
      </c>
      <c r="J30" s="14">
        <v>563019.56000000017</v>
      </c>
      <c r="K30" s="14">
        <v>1162</v>
      </c>
      <c r="L30" s="14">
        <v>247187.79</v>
      </c>
      <c r="M30" s="14">
        <v>329</v>
      </c>
      <c r="N30" s="14">
        <v>128695.02000000003</v>
      </c>
      <c r="O30" s="14">
        <v>21649</v>
      </c>
      <c r="P30" s="14">
        <v>8663830.7900000028</v>
      </c>
      <c r="Q30" s="14">
        <v>1458</v>
      </c>
      <c r="R30" s="14">
        <v>600374.49999999988</v>
      </c>
      <c r="S30" s="14">
        <v>87858</v>
      </c>
      <c r="T30" s="14">
        <v>19733177.589999992</v>
      </c>
      <c r="U30" s="15">
        <v>16174735.729508195</v>
      </c>
    </row>
    <row r="31" spans="2:24" x14ac:dyDescent="0.25">
      <c r="B31" s="1" t="s">
        <v>21</v>
      </c>
      <c r="C31" s="13">
        <v>165392</v>
      </c>
      <c r="D31" s="14">
        <v>26113183.520000022</v>
      </c>
      <c r="E31" s="14">
        <v>835</v>
      </c>
      <c r="F31" s="14">
        <v>124613.4700000001</v>
      </c>
      <c r="G31" s="14">
        <v>5697</v>
      </c>
      <c r="H31" s="14">
        <v>1200915.9800000004</v>
      </c>
      <c r="I31" s="14">
        <v>6176</v>
      </c>
      <c r="J31" s="14">
        <v>1233130.5499999998</v>
      </c>
      <c r="K31" s="14">
        <v>2513</v>
      </c>
      <c r="L31" s="14">
        <v>508407.60000000015</v>
      </c>
      <c r="M31" s="14">
        <v>627</v>
      </c>
      <c r="N31" s="14">
        <v>199688.63000000009</v>
      </c>
      <c r="O31" s="14">
        <v>11763</v>
      </c>
      <c r="P31" s="14">
        <v>4844176.8900000006</v>
      </c>
      <c r="Q31" s="14">
        <v>0</v>
      </c>
      <c r="R31" s="14">
        <v>0</v>
      </c>
      <c r="S31" s="14">
        <v>193003</v>
      </c>
      <c r="T31" s="14">
        <v>34224116.640000001</v>
      </c>
      <c r="U31" s="15">
        <v>28052554.622950852</v>
      </c>
    </row>
    <row r="32" spans="2:24" x14ac:dyDescent="0.25">
      <c r="B32" s="1" t="s">
        <v>22</v>
      </c>
      <c r="C32" s="13">
        <v>170800</v>
      </c>
      <c r="D32" s="14">
        <v>27407904.759999994</v>
      </c>
      <c r="E32" s="14">
        <v>366</v>
      </c>
      <c r="F32" s="14">
        <v>55507.380000000005</v>
      </c>
      <c r="G32" s="14">
        <v>3632</v>
      </c>
      <c r="H32" s="14">
        <v>801587.26000000024</v>
      </c>
      <c r="I32" s="14">
        <v>3673</v>
      </c>
      <c r="J32" s="14">
        <v>714921.43999999983</v>
      </c>
      <c r="K32" s="14">
        <v>2034</v>
      </c>
      <c r="L32" s="14">
        <v>458430.25999999995</v>
      </c>
      <c r="M32" s="14">
        <v>197</v>
      </c>
      <c r="N32" s="14">
        <v>67316.709999999948</v>
      </c>
      <c r="O32" s="14">
        <v>5566</v>
      </c>
      <c r="P32" s="14">
        <v>2369845.850000002</v>
      </c>
      <c r="Q32" s="14">
        <v>0</v>
      </c>
      <c r="R32" s="14">
        <v>0</v>
      </c>
      <c r="S32" s="14">
        <v>186268</v>
      </c>
      <c r="T32" s="14">
        <v>31875513.659999989</v>
      </c>
      <c r="U32" s="15">
        <v>26127470.213114783</v>
      </c>
    </row>
    <row r="33" spans="2:24" x14ac:dyDescent="0.25">
      <c r="B33" s="1" t="s">
        <v>23</v>
      </c>
      <c r="C33" s="13">
        <v>361369</v>
      </c>
      <c r="D33" s="14">
        <v>58727665.029999994</v>
      </c>
      <c r="E33" s="14">
        <v>1969</v>
      </c>
      <c r="F33" s="14">
        <v>289335.01000000018</v>
      </c>
      <c r="G33" s="14">
        <v>14404</v>
      </c>
      <c r="H33" s="14">
        <v>3130959.6599999978</v>
      </c>
      <c r="I33" s="14">
        <v>19984</v>
      </c>
      <c r="J33" s="14">
        <v>2666665.5100000007</v>
      </c>
      <c r="K33" s="14">
        <v>5640</v>
      </c>
      <c r="L33" s="14">
        <v>1130718.8399999999</v>
      </c>
      <c r="M33" s="14">
        <v>942</v>
      </c>
      <c r="N33" s="14">
        <v>294187.14999999985</v>
      </c>
      <c r="O33" s="14">
        <v>35413</v>
      </c>
      <c r="P33" s="14">
        <v>14554263.410000006</v>
      </c>
      <c r="Q33" s="14">
        <v>0</v>
      </c>
      <c r="R33" s="14">
        <v>0</v>
      </c>
      <c r="S33" s="14">
        <v>439721</v>
      </c>
      <c r="T33" s="14">
        <v>80793794.609999999</v>
      </c>
      <c r="U33" s="15">
        <v>66224421.811475471</v>
      </c>
    </row>
    <row r="34" spans="2:24" x14ac:dyDescent="0.25">
      <c r="B34" s="1" t="s">
        <v>24</v>
      </c>
      <c r="C34" s="13">
        <v>82152</v>
      </c>
      <c r="D34" s="14">
        <v>13177415.149999987</v>
      </c>
      <c r="E34" s="14">
        <v>250</v>
      </c>
      <c r="F34" s="14">
        <v>38289.820000000014</v>
      </c>
      <c r="G34" s="14">
        <v>1561</v>
      </c>
      <c r="H34" s="14">
        <v>348517.88000000006</v>
      </c>
      <c r="I34" s="14">
        <v>2176</v>
      </c>
      <c r="J34" s="14">
        <v>449834.52000000031</v>
      </c>
      <c r="K34" s="14">
        <v>852</v>
      </c>
      <c r="L34" s="14">
        <v>186288.07000000004</v>
      </c>
      <c r="M34" s="14">
        <v>347</v>
      </c>
      <c r="N34" s="14">
        <v>136988.94</v>
      </c>
      <c r="O34" s="14">
        <v>12378</v>
      </c>
      <c r="P34" s="14">
        <v>5409419.9299999997</v>
      </c>
      <c r="Q34" s="14">
        <v>0</v>
      </c>
      <c r="R34" s="14">
        <v>0</v>
      </c>
      <c r="S34" s="14">
        <v>99716</v>
      </c>
      <c r="T34" s="14">
        <v>19746754.309999991</v>
      </c>
      <c r="U34" s="15">
        <v>16185864.188524572</v>
      </c>
      <c r="X34" s="23"/>
    </row>
    <row r="35" spans="2:24" x14ac:dyDescent="0.25">
      <c r="B35" s="1" t="s">
        <v>25</v>
      </c>
      <c r="C35" s="13">
        <v>115460</v>
      </c>
      <c r="D35" s="14">
        <v>17278381.699999996</v>
      </c>
      <c r="E35" s="14">
        <v>453</v>
      </c>
      <c r="F35" s="14">
        <v>61457.44999999999</v>
      </c>
      <c r="G35" s="14">
        <v>2943</v>
      </c>
      <c r="H35" s="14">
        <v>594019.70000000007</v>
      </c>
      <c r="I35" s="14">
        <v>2581</v>
      </c>
      <c r="J35" s="14">
        <v>515225.54000000021</v>
      </c>
      <c r="K35" s="14">
        <v>1188</v>
      </c>
      <c r="L35" s="14">
        <v>207463.43000000005</v>
      </c>
      <c r="M35" s="14">
        <v>288</v>
      </c>
      <c r="N35" s="14">
        <v>85135.439999999973</v>
      </c>
      <c r="O35" s="14">
        <v>20374</v>
      </c>
      <c r="P35" s="14">
        <v>7609465.4200000009</v>
      </c>
      <c r="Q35" s="14">
        <v>212</v>
      </c>
      <c r="R35" s="14">
        <v>63777.700000000019</v>
      </c>
      <c r="S35" s="14">
        <v>143499</v>
      </c>
      <c r="T35" s="14">
        <v>26414926.380000029</v>
      </c>
      <c r="U35" s="15">
        <v>21651578.999999989</v>
      </c>
      <c r="X35" s="23"/>
    </row>
    <row r="36" spans="2:24" x14ac:dyDescent="0.25">
      <c r="B36" s="1" t="s">
        <v>26</v>
      </c>
      <c r="C36" s="13">
        <v>967720</v>
      </c>
      <c r="D36" s="14">
        <v>140927069.27000007</v>
      </c>
      <c r="E36" s="14">
        <v>1691</v>
      </c>
      <c r="F36" s="14">
        <v>231447.94000000009</v>
      </c>
      <c r="G36" s="14">
        <v>16754</v>
      </c>
      <c r="H36" s="14">
        <v>3600084.6399999997</v>
      </c>
      <c r="I36" s="14">
        <v>31218</v>
      </c>
      <c r="J36" s="14">
        <v>4601631.4900000021</v>
      </c>
      <c r="K36" s="14">
        <v>3141</v>
      </c>
      <c r="L36" s="14">
        <v>664247.57000000018</v>
      </c>
      <c r="M36" s="14">
        <v>508</v>
      </c>
      <c r="N36" s="14">
        <v>173664.77</v>
      </c>
      <c r="O36" s="14">
        <v>1138</v>
      </c>
      <c r="P36" s="14">
        <v>445951.75999999954</v>
      </c>
      <c r="Q36" s="14">
        <v>0</v>
      </c>
      <c r="R36" s="14">
        <v>0</v>
      </c>
      <c r="S36" s="14">
        <v>1022170</v>
      </c>
      <c r="T36" s="14">
        <v>150644097.44000012</v>
      </c>
      <c r="U36" s="15">
        <v>123478768.39344266</v>
      </c>
    </row>
    <row r="37" spans="2:24" x14ac:dyDescent="0.25">
      <c r="B37" s="1" t="s">
        <v>27</v>
      </c>
      <c r="C37" s="13">
        <v>55190</v>
      </c>
      <c r="D37" s="14">
        <v>8852721.6699999981</v>
      </c>
      <c r="E37" s="14">
        <v>317</v>
      </c>
      <c r="F37" s="14">
        <v>49139.99000000002</v>
      </c>
      <c r="G37" s="14">
        <v>2045</v>
      </c>
      <c r="H37" s="14">
        <v>446288.26000000007</v>
      </c>
      <c r="I37" s="14">
        <v>2074</v>
      </c>
      <c r="J37" s="14">
        <v>398224.76000000018</v>
      </c>
      <c r="K37" s="14">
        <v>915</v>
      </c>
      <c r="L37" s="14">
        <v>198492.58000000002</v>
      </c>
      <c r="M37" s="14">
        <v>330</v>
      </c>
      <c r="N37" s="14">
        <v>115233.01000000002</v>
      </c>
      <c r="O37" s="14">
        <v>13097</v>
      </c>
      <c r="P37" s="14">
        <v>5615781.5800000029</v>
      </c>
      <c r="Q37" s="14">
        <v>0</v>
      </c>
      <c r="R37" s="14">
        <v>0</v>
      </c>
      <c r="S37" s="14">
        <v>73968</v>
      </c>
      <c r="T37" s="14">
        <v>15675881.84999999</v>
      </c>
      <c r="U37" s="15">
        <v>12849083.483606553</v>
      </c>
    </row>
    <row r="38" spans="2:24" x14ac:dyDescent="0.25">
      <c r="B38" s="1" t="s">
        <v>28</v>
      </c>
      <c r="C38" s="13">
        <v>94236</v>
      </c>
      <c r="D38" s="14">
        <v>15194391.25</v>
      </c>
      <c r="E38" s="14">
        <v>217</v>
      </c>
      <c r="F38" s="14">
        <v>33888.309999999983</v>
      </c>
      <c r="G38" s="14">
        <v>2400</v>
      </c>
      <c r="H38" s="14">
        <v>534191.95000000007</v>
      </c>
      <c r="I38" s="14">
        <v>1591</v>
      </c>
      <c r="J38" s="14">
        <v>312235.40000000008</v>
      </c>
      <c r="K38" s="14">
        <v>916</v>
      </c>
      <c r="L38" s="14">
        <v>199201.84</v>
      </c>
      <c r="M38" s="14">
        <v>490</v>
      </c>
      <c r="N38" s="14">
        <v>183845.2600000001</v>
      </c>
      <c r="O38" s="14">
        <v>13390</v>
      </c>
      <c r="P38" s="14">
        <v>5717309.700000002</v>
      </c>
      <c r="Q38" s="14">
        <v>604</v>
      </c>
      <c r="R38" s="14">
        <v>418716.67</v>
      </c>
      <c r="S38" s="14">
        <v>113844</v>
      </c>
      <c r="T38" s="14">
        <v>22593780.379999999</v>
      </c>
      <c r="U38" s="15">
        <v>18519492.114754103</v>
      </c>
    </row>
    <row r="39" spans="2:24" x14ac:dyDescent="0.25">
      <c r="B39" s="1" t="s">
        <v>0</v>
      </c>
      <c r="C39" s="13">
        <v>168707</v>
      </c>
      <c r="D39" s="14">
        <v>26724299.589999996</v>
      </c>
      <c r="E39" s="14">
        <v>295</v>
      </c>
      <c r="F39" s="14">
        <v>45008.470000000008</v>
      </c>
      <c r="G39" s="14">
        <v>3954</v>
      </c>
      <c r="H39" s="14">
        <v>843903.42000000016</v>
      </c>
      <c r="I39" s="14">
        <v>1807</v>
      </c>
      <c r="J39" s="14">
        <v>363910.70000000042</v>
      </c>
      <c r="K39" s="14">
        <v>3386</v>
      </c>
      <c r="L39" s="14">
        <v>730203.14000000048</v>
      </c>
      <c r="M39" s="14">
        <v>461</v>
      </c>
      <c r="N39" s="14">
        <v>153923.40999999995</v>
      </c>
      <c r="O39" s="14">
        <v>14522</v>
      </c>
      <c r="P39" s="14">
        <v>6196177.79</v>
      </c>
      <c r="Q39" s="14">
        <v>0</v>
      </c>
      <c r="R39" s="14">
        <v>0</v>
      </c>
      <c r="S39" s="14">
        <v>193132</v>
      </c>
      <c r="T39" s="14">
        <v>35057426.520000003</v>
      </c>
      <c r="U39" s="15">
        <v>28735595.508196723</v>
      </c>
    </row>
    <row r="40" spans="2:24" x14ac:dyDescent="0.25">
      <c r="B40" s="1" t="s">
        <v>29</v>
      </c>
      <c r="C40" s="13">
        <v>132086</v>
      </c>
      <c r="D40" s="14">
        <v>20935429.690000027</v>
      </c>
      <c r="E40" s="14">
        <v>624</v>
      </c>
      <c r="F40" s="14">
        <v>55058.820000000014</v>
      </c>
      <c r="G40" s="14">
        <v>4777</v>
      </c>
      <c r="H40" s="14">
        <v>1035946.79</v>
      </c>
      <c r="I40" s="14">
        <v>2476</v>
      </c>
      <c r="J40" s="14">
        <v>336529.56000000011</v>
      </c>
      <c r="K40" s="14">
        <v>1802</v>
      </c>
      <c r="L40" s="14">
        <v>372238.79000000021</v>
      </c>
      <c r="M40" s="14">
        <v>756</v>
      </c>
      <c r="N40" s="14">
        <v>253226.62000000002</v>
      </c>
      <c r="O40" s="14">
        <v>15812</v>
      </c>
      <c r="P40" s="14">
        <v>6530946.7800000012</v>
      </c>
      <c r="Q40" s="14">
        <v>1</v>
      </c>
      <c r="R40" s="14">
        <v>673.11</v>
      </c>
      <c r="S40" s="14">
        <v>158340</v>
      </c>
      <c r="T40" s="14">
        <v>29520050.160000049</v>
      </c>
      <c r="U40" s="15">
        <v>24196762.426229522</v>
      </c>
    </row>
    <row r="41" spans="2:24" x14ac:dyDescent="0.25">
      <c r="B41" s="1" t="s">
        <v>30</v>
      </c>
      <c r="C41" s="13">
        <v>573379</v>
      </c>
      <c r="D41" s="14">
        <v>89876304.619999975</v>
      </c>
      <c r="E41" s="14">
        <v>1104</v>
      </c>
      <c r="F41" s="14">
        <v>168481.31999999998</v>
      </c>
      <c r="G41" s="14">
        <v>11455</v>
      </c>
      <c r="H41" s="14">
        <v>2519858.660000002</v>
      </c>
      <c r="I41" s="14">
        <v>11298</v>
      </c>
      <c r="J41" s="14">
        <v>2213520.7600000002</v>
      </c>
      <c r="K41" s="14">
        <v>2953</v>
      </c>
      <c r="L41" s="14">
        <v>631919.03000000049</v>
      </c>
      <c r="M41" s="14">
        <v>586</v>
      </c>
      <c r="N41" s="14">
        <v>204900.62000000005</v>
      </c>
      <c r="O41" s="14">
        <v>1093</v>
      </c>
      <c r="P41" s="14">
        <v>483816.45999999956</v>
      </c>
      <c r="Q41" s="14">
        <v>0</v>
      </c>
      <c r="R41" s="14">
        <v>0</v>
      </c>
      <c r="S41" s="14">
        <v>601868</v>
      </c>
      <c r="T41" s="14">
        <v>96098801.470000014</v>
      </c>
      <c r="U41" s="15">
        <v>78769509.401639402</v>
      </c>
    </row>
    <row r="42" spans="2:24" x14ac:dyDescent="0.25">
      <c r="B42" s="16" t="s">
        <v>33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>
        <v>832433</v>
      </c>
      <c r="U42" s="22">
        <f t="shared" ref="U42" si="1">T42/1.22</f>
        <v>682322.13114754099</v>
      </c>
      <c r="V42" s="22"/>
      <c r="W42" s="22"/>
      <c r="X42" s="22"/>
    </row>
    <row r="43" spans="2:24" x14ac:dyDescent="0.25">
      <c r="B43" s="16" t="s">
        <v>38</v>
      </c>
      <c r="C43" s="17">
        <f t="shared" ref="C43:U43" si="2">SUM(C29:C42)</f>
        <v>2987889</v>
      </c>
      <c r="D43" s="17">
        <f t="shared" si="2"/>
        <v>461501412.69000006</v>
      </c>
      <c r="E43" s="17">
        <f t="shared" si="2"/>
        <v>10799</v>
      </c>
      <c r="F43" s="17">
        <f t="shared" si="2"/>
        <v>1383252.3400000005</v>
      </c>
      <c r="G43" s="17">
        <f t="shared" si="2"/>
        <v>73606</v>
      </c>
      <c r="H43" s="17">
        <f t="shared" si="2"/>
        <v>15935770.359999998</v>
      </c>
      <c r="I43" s="17">
        <f t="shared" si="2"/>
        <v>89883</v>
      </c>
      <c r="J43" s="17">
        <f t="shared" si="2"/>
        <v>14730255.900000004</v>
      </c>
      <c r="K43" s="17">
        <f t="shared" si="2"/>
        <v>27331</v>
      </c>
      <c r="L43" s="17">
        <f t="shared" si="2"/>
        <v>5711542.1500000013</v>
      </c>
      <c r="M43" s="17">
        <f t="shared" si="2"/>
        <v>6102</v>
      </c>
      <c r="N43" s="17">
        <f t="shared" si="2"/>
        <v>2083395.3699999999</v>
      </c>
      <c r="O43" s="17">
        <f t="shared" si="2"/>
        <v>178892</v>
      </c>
      <c r="P43" s="17">
        <f t="shared" si="2"/>
        <v>73810790.420000002</v>
      </c>
      <c r="Q43" s="17">
        <f t="shared" si="2"/>
        <v>2275</v>
      </c>
      <c r="R43" s="17">
        <f t="shared" si="2"/>
        <v>1083541.98</v>
      </c>
      <c r="S43" s="17">
        <f t="shared" si="2"/>
        <v>3376783</v>
      </c>
      <c r="T43" s="17">
        <f t="shared" si="2"/>
        <v>577072394.21000016</v>
      </c>
      <c r="U43" s="17">
        <f t="shared" si="2"/>
        <v>473010159.18852484</v>
      </c>
      <c r="V43" s="17">
        <f>124129863.65/1.22</f>
        <v>101745789.87704919</v>
      </c>
      <c r="W43" s="17"/>
      <c r="X43" s="17">
        <f>+U43-V43+W43</f>
        <v>371264369.31147563</v>
      </c>
    </row>
    <row r="44" spans="2:24" x14ac:dyDescent="0.25">
      <c r="B44" s="9" t="s">
        <v>19</v>
      </c>
      <c r="C44" s="13">
        <v>45526</v>
      </c>
      <c r="D44" s="14">
        <v>7398597.9600000028</v>
      </c>
      <c r="E44" s="14">
        <v>246</v>
      </c>
      <c r="F44" s="14">
        <v>38258.099999999991</v>
      </c>
      <c r="G44" s="14">
        <v>1608</v>
      </c>
      <c r="H44" s="14">
        <v>355847.01000000024</v>
      </c>
      <c r="I44" s="14">
        <v>1912</v>
      </c>
      <c r="J44" s="14">
        <v>386741.83000000013</v>
      </c>
      <c r="K44" s="14">
        <v>835</v>
      </c>
      <c r="L44" s="14">
        <v>177038.82</v>
      </c>
      <c r="M44" s="14">
        <v>296</v>
      </c>
      <c r="N44" s="14">
        <v>110369.63000000003</v>
      </c>
      <c r="O44" s="14">
        <v>14554</v>
      </c>
      <c r="P44" s="14">
        <v>6180751.2400000021</v>
      </c>
      <c r="Q44" s="14">
        <v>0</v>
      </c>
      <c r="R44" s="14">
        <v>0</v>
      </c>
      <c r="S44" s="14">
        <v>64977</v>
      </c>
      <c r="T44" s="14">
        <v>14647604.589999992</v>
      </c>
      <c r="U44" s="15">
        <v>12006233.270491794</v>
      </c>
    </row>
    <row r="45" spans="2:24" x14ac:dyDescent="0.25">
      <c r="B45" s="9" t="s">
        <v>20</v>
      </c>
      <c r="C45" s="13">
        <v>60361</v>
      </c>
      <c r="D45" s="14">
        <v>9552446.1200000085</v>
      </c>
      <c r="E45" s="14">
        <v>2790</v>
      </c>
      <c r="F45" s="14">
        <v>241622.61000000004</v>
      </c>
      <c r="G45" s="14">
        <v>2693</v>
      </c>
      <c r="H45" s="14">
        <v>597669.65</v>
      </c>
      <c r="I45" s="14">
        <v>3229</v>
      </c>
      <c r="J45" s="14">
        <v>619872.52000000014</v>
      </c>
      <c r="K45" s="14">
        <v>1194</v>
      </c>
      <c r="L45" s="14">
        <v>259557.38000000015</v>
      </c>
      <c r="M45" s="14">
        <v>483</v>
      </c>
      <c r="N45" s="14">
        <v>182607.74000000005</v>
      </c>
      <c r="O45" s="14">
        <v>25519</v>
      </c>
      <c r="P45" s="14">
        <v>10442581.65</v>
      </c>
      <c r="Q45" s="14">
        <v>1917</v>
      </c>
      <c r="R45" s="14">
        <v>753196.47999999952</v>
      </c>
      <c r="S45" s="14">
        <v>98186</v>
      </c>
      <c r="T45" s="14">
        <v>22649554.150000013</v>
      </c>
      <c r="U45" s="15">
        <v>18565208.319672134</v>
      </c>
    </row>
    <row r="46" spans="2:24" x14ac:dyDescent="0.25">
      <c r="B46" s="9" t="s">
        <v>21</v>
      </c>
      <c r="C46" s="13">
        <v>156296</v>
      </c>
      <c r="D46" s="14">
        <v>24658333.23</v>
      </c>
      <c r="E46" s="14">
        <v>893</v>
      </c>
      <c r="F46" s="14">
        <v>134635.93000000002</v>
      </c>
      <c r="G46" s="14">
        <v>6141</v>
      </c>
      <c r="H46" s="14">
        <v>1285626.2400000002</v>
      </c>
      <c r="I46" s="14">
        <v>7068</v>
      </c>
      <c r="J46" s="14">
        <v>1406463.9700000007</v>
      </c>
      <c r="K46" s="14">
        <v>2719</v>
      </c>
      <c r="L46" s="14">
        <v>549729.9300000004</v>
      </c>
      <c r="M46" s="14">
        <v>654</v>
      </c>
      <c r="N46" s="14">
        <v>214029.49999999991</v>
      </c>
      <c r="O46" s="14">
        <v>14516</v>
      </c>
      <c r="P46" s="14">
        <v>5974316.7100000018</v>
      </c>
      <c r="Q46" s="14">
        <v>0</v>
      </c>
      <c r="R46" s="14">
        <v>0</v>
      </c>
      <c r="S46" s="14">
        <v>188288</v>
      </c>
      <c r="T46" s="14">
        <v>34223135.51000002</v>
      </c>
      <c r="U46" s="15">
        <v>28051750.418032806</v>
      </c>
    </row>
    <row r="47" spans="2:24" x14ac:dyDescent="0.25">
      <c r="B47" s="9" t="s">
        <v>22</v>
      </c>
      <c r="C47" s="13">
        <v>133427</v>
      </c>
      <c r="D47" s="14">
        <v>21577513.710000012</v>
      </c>
      <c r="E47" s="14">
        <v>317</v>
      </c>
      <c r="F47" s="14">
        <v>48345.68</v>
      </c>
      <c r="G47" s="14">
        <v>3329</v>
      </c>
      <c r="H47" s="14">
        <v>734792.02000000037</v>
      </c>
      <c r="I47" s="14">
        <v>2811</v>
      </c>
      <c r="J47" s="14">
        <v>547506.26000000013</v>
      </c>
      <c r="K47" s="14">
        <v>1601</v>
      </c>
      <c r="L47" s="14">
        <v>348500.91000000015</v>
      </c>
      <c r="M47" s="14">
        <v>205</v>
      </c>
      <c r="N47" s="14">
        <v>77120.309999999969</v>
      </c>
      <c r="O47" s="14">
        <v>5484</v>
      </c>
      <c r="P47" s="14">
        <v>2352964.77</v>
      </c>
      <c r="Q47" s="14">
        <v>0</v>
      </c>
      <c r="R47" s="14">
        <v>0</v>
      </c>
      <c r="S47" s="14">
        <v>147174</v>
      </c>
      <c r="T47" s="14">
        <v>25686743.659999974</v>
      </c>
      <c r="U47" s="15">
        <v>21054707.91803278</v>
      </c>
    </row>
    <row r="48" spans="2:24" x14ac:dyDescent="0.25">
      <c r="B48" s="9" t="s">
        <v>23</v>
      </c>
      <c r="C48" s="13">
        <v>368008</v>
      </c>
      <c r="D48" s="14">
        <v>59732827.349999972</v>
      </c>
      <c r="E48" s="14">
        <v>2009</v>
      </c>
      <c r="F48" s="14">
        <v>293044.76000000024</v>
      </c>
      <c r="G48" s="14">
        <v>15047</v>
      </c>
      <c r="H48" s="14">
        <v>3272693.4299999992</v>
      </c>
      <c r="I48" s="14">
        <v>23281</v>
      </c>
      <c r="J48" s="14">
        <v>3097706.73</v>
      </c>
      <c r="K48" s="14">
        <v>5888</v>
      </c>
      <c r="L48" s="14">
        <v>1193487.9400000002</v>
      </c>
      <c r="M48" s="14">
        <v>1026</v>
      </c>
      <c r="N48" s="14">
        <v>347197.93</v>
      </c>
      <c r="O48" s="14">
        <v>36872</v>
      </c>
      <c r="P48" s="14">
        <v>15262363.629999999</v>
      </c>
      <c r="Q48" s="14">
        <v>0</v>
      </c>
      <c r="R48" s="14">
        <v>0</v>
      </c>
      <c r="S48" s="14">
        <v>452131</v>
      </c>
      <c r="T48" s="14">
        <v>83199321.769999936</v>
      </c>
      <c r="U48" s="15">
        <v>68196165.385245919</v>
      </c>
    </row>
    <row r="49" spans="2:24" x14ac:dyDescent="0.25">
      <c r="B49" s="9" t="s">
        <v>24</v>
      </c>
      <c r="C49" s="13">
        <v>72779</v>
      </c>
      <c r="D49" s="14">
        <v>11849216.589999996</v>
      </c>
      <c r="E49" s="14">
        <v>381</v>
      </c>
      <c r="F49" s="14">
        <v>59039.010000000009</v>
      </c>
      <c r="G49" s="14">
        <v>1883</v>
      </c>
      <c r="H49" s="14">
        <v>419977.28000000014</v>
      </c>
      <c r="I49" s="14">
        <v>2412</v>
      </c>
      <c r="J49" s="14">
        <v>497392.68000000034</v>
      </c>
      <c r="K49" s="14">
        <v>906</v>
      </c>
      <c r="L49" s="14">
        <v>197970.63000000003</v>
      </c>
      <c r="M49" s="14">
        <v>533</v>
      </c>
      <c r="N49" s="14">
        <v>208438.62000000008</v>
      </c>
      <c r="O49" s="14">
        <v>13849</v>
      </c>
      <c r="P49" s="14">
        <v>6072673.4799999995</v>
      </c>
      <c r="Q49" s="14">
        <v>0</v>
      </c>
      <c r="R49" s="14">
        <v>0</v>
      </c>
      <c r="S49" s="14">
        <v>92743</v>
      </c>
      <c r="T49" s="14">
        <v>19304708.290000003</v>
      </c>
      <c r="U49" s="15">
        <v>15823531.385245897</v>
      </c>
    </row>
    <row r="50" spans="2:24" x14ac:dyDescent="0.25">
      <c r="B50" s="9" t="s">
        <v>25</v>
      </c>
      <c r="C50" s="13">
        <v>106211</v>
      </c>
      <c r="D50" s="14">
        <v>15890564.699999992</v>
      </c>
      <c r="E50" s="14">
        <v>511</v>
      </c>
      <c r="F50" s="14">
        <v>64332.519999999968</v>
      </c>
      <c r="G50" s="14">
        <v>3339</v>
      </c>
      <c r="H50" s="14">
        <v>641539.05000000005</v>
      </c>
      <c r="I50" s="14">
        <v>2586</v>
      </c>
      <c r="J50" s="14">
        <v>513871.84000000014</v>
      </c>
      <c r="K50" s="14">
        <v>1282</v>
      </c>
      <c r="L50" s="14">
        <v>217830.72000000012</v>
      </c>
      <c r="M50" s="14">
        <v>433</v>
      </c>
      <c r="N50" s="14">
        <v>129720.50000000009</v>
      </c>
      <c r="O50" s="14">
        <v>20891</v>
      </c>
      <c r="P50" s="14">
        <v>8042439.7800000049</v>
      </c>
      <c r="Q50" s="14">
        <v>192</v>
      </c>
      <c r="R50" s="14">
        <v>44417.350000000013</v>
      </c>
      <c r="S50" s="14">
        <v>135445</v>
      </c>
      <c r="T50" s="14">
        <v>25544716.460000008</v>
      </c>
      <c r="U50" s="15">
        <v>20938292.180327863</v>
      </c>
    </row>
    <row r="51" spans="2:24" x14ac:dyDescent="0.25">
      <c r="B51" s="9" t="s">
        <v>26</v>
      </c>
      <c r="C51" s="13">
        <v>861129</v>
      </c>
      <c r="D51" s="14">
        <v>123115271.71000001</v>
      </c>
      <c r="E51" s="14">
        <v>1707</v>
      </c>
      <c r="F51" s="14">
        <v>241928.73</v>
      </c>
      <c r="G51" s="14">
        <v>15798</v>
      </c>
      <c r="H51" s="14">
        <v>3404632.32</v>
      </c>
      <c r="I51" s="14">
        <v>28982</v>
      </c>
      <c r="J51" s="14">
        <v>4198217.47</v>
      </c>
      <c r="K51" s="14">
        <v>2855</v>
      </c>
      <c r="L51" s="14">
        <v>604396.37999999989</v>
      </c>
      <c r="M51" s="14">
        <v>501</v>
      </c>
      <c r="N51" s="14">
        <v>160658.95999999996</v>
      </c>
      <c r="O51" s="14">
        <v>1056</v>
      </c>
      <c r="P51" s="14">
        <v>417846.55999999953</v>
      </c>
      <c r="Q51" s="14">
        <v>0</v>
      </c>
      <c r="R51" s="14">
        <v>0</v>
      </c>
      <c r="S51" s="14">
        <v>912028</v>
      </c>
      <c r="T51" s="14">
        <v>132142952.1300001</v>
      </c>
      <c r="U51" s="15">
        <v>108313895.18852451</v>
      </c>
    </row>
    <row r="52" spans="2:24" x14ac:dyDescent="0.25">
      <c r="B52" s="9" t="s">
        <v>27</v>
      </c>
      <c r="C52" s="13">
        <v>49844</v>
      </c>
      <c r="D52" s="14">
        <v>8024337.1499999985</v>
      </c>
      <c r="E52" s="14">
        <v>352</v>
      </c>
      <c r="F52" s="14">
        <v>54176.80000000001</v>
      </c>
      <c r="G52" s="14">
        <v>1982</v>
      </c>
      <c r="H52" s="14">
        <v>435238.39000000019</v>
      </c>
      <c r="I52" s="14">
        <v>2326</v>
      </c>
      <c r="J52" s="14">
        <v>444840.51000000013</v>
      </c>
      <c r="K52" s="14">
        <v>1044</v>
      </c>
      <c r="L52" s="14">
        <v>226568.64000000013</v>
      </c>
      <c r="M52" s="14">
        <v>366</v>
      </c>
      <c r="N52" s="14">
        <v>117885.09</v>
      </c>
      <c r="O52" s="14">
        <v>15118</v>
      </c>
      <c r="P52" s="14">
        <v>6537036.7700000014</v>
      </c>
      <c r="Q52" s="14">
        <v>0</v>
      </c>
      <c r="R52" s="14">
        <v>0</v>
      </c>
      <c r="S52" s="14">
        <v>71032</v>
      </c>
      <c r="T52" s="14">
        <v>15840083.350000001</v>
      </c>
      <c r="U52" s="15">
        <v>12983674.877049185</v>
      </c>
    </row>
    <row r="53" spans="2:24" x14ac:dyDescent="0.25">
      <c r="B53" s="9" t="s">
        <v>28</v>
      </c>
      <c r="C53" s="13">
        <v>83199</v>
      </c>
      <c r="D53" s="14">
        <v>13624592.669999992</v>
      </c>
      <c r="E53" s="14">
        <v>360</v>
      </c>
      <c r="F53" s="14">
        <v>56381.100000000013</v>
      </c>
      <c r="G53" s="14">
        <v>2706</v>
      </c>
      <c r="H53" s="14">
        <v>611388.81000000017</v>
      </c>
      <c r="I53" s="14">
        <v>1791</v>
      </c>
      <c r="J53" s="14">
        <v>352765.14000000042</v>
      </c>
      <c r="K53" s="14">
        <v>883</v>
      </c>
      <c r="L53" s="14">
        <v>192557.75000000006</v>
      </c>
      <c r="M53" s="14">
        <v>540</v>
      </c>
      <c r="N53" s="14">
        <v>198517.15999999995</v>
      </c>
      <c r="O53" s="14">
        <v>14238</v>
      </c>
      <c r="P53" s="14">
        <v>6147721.5700000031</v>
      </c>
      <c r="Q53" s="14">
        <v>970</v>
      </c>
      <c r="R53" s="14">
        <v>672327.81000000017</v>
      </c>
      <c r="S53" s="14">
        <v>104687</v>
      </c>
      <c r="T53" s="14">
        <v>21856252.010000002</v>
      </c>
      <c r="U53" s="15">
        <v>17914960.663934439</v>
      </c>
    </row>
    <row r="54" spans="2:24" x14ac:dyDescent="0.25">
      <c r="B54" s="9" t="s">
        <v>0</v>
      </c>
      <c r="C54" s="13">
        <v>113679</v>
      </c>
      <c r="D54" s="14">
        <v>18098692.510000002</v>
      </c>
      <c r="E54" s="14">
        <v>322</v>
      </c>
      <c r="F54" s="14">
        <v>49102.840000000004</v>
      </c>
      <c r="G54" s="14">
        <v>3759</v>
      </c>
      <c r="H54" s="14">
        <v>812830.18</v>
      </c>
      <c r="I54" s="14">
        <v>1641</v>
      </c>
      <c r="J54" s="14">
        <v>329796.32000000012</v>
      </c>
      <c r="K54" s="14">
        <v>2475</v>
      </c>
      <c r="L54" s="14">
        <v>525259.44000000029</v>
      </c>
      <c r="M54" s="14">
        <v>508</v>
      </c>
      <c r="N54" s="14">
        <v>179896.40000000011</v>
      </c>
      <c r="O54" s="14">
        <v>17171</v>
      </c>
      <c r="P54" s="14">
        <v>7339111.1300000027</v>
      </c>
      <c r="Q54" s="14">
        <v>1</v>
      </c>
      <c r="R54" s="14">
        <v>715.18</v>
      </c>
      <c r="S54" s="14">
        <v>139556</v>
      </c>
      <c r="T54" s="14">
        <v>27335404.000000026</v>
      </c>
      <c r="U54" s="15">
        <v>22406068.852459017</v>
      </c>
    </row>
    <row r="55" spans="2:24" x14ac:dyDescent="0.25">
      <c r="B55" s="9" t="s">
        <v>29</v>
      </c>
      <c r="C55" s="13">
        <v>103893</v>
      </c>
      <c r="D55" s="14">
        <v>16614054.6</v>
      </c>
      <c r="E55" s="14">
        <v>737</v>
      </c>
      <c r="F55" s="14">
        <v>72511.140000000029</v>
      </c>
      <c r="G55" s="14">
        <v>4559</v>
      </c>
      <c r="H55" s="14">
        <v>991090.67</v>
      </c>
      <c r="I55" s="14">
        <v>2587</v>
      </c>
      <c r="J55" s="14">
        <v>344786.28000000009</v>
      </c>
      <c r="K55" s="14">
        <v>1749</v>
      </c>
      <c r="L55" s="14">
        <v>363496.59000000014</v>
      </c>
      <c r="M55" s="14">
        <v>835</v>
      </c>
      <c r="N55" s="14">
        <v>274800.34999999998</v>
      </c>
      <c r="O55" s="14">
        <v>17160</v>
      </c>
      <c r="P55" s="14">
        <v>7115979.1899999995</v>
      </c>
      <c r="Q55" s="14">
        <v>0</v>
      </c>
      <c r="R55" s="14">
        <v>0</v>
      </c>
      <c r="S55" s="14">
        <v>131520</v>
      </c>
      <c r="T55" s="14">
        <v>25776718.820000019</v>
      </c>
      <c r="U55" s="15">
        <v>21128458.049180325</v>
      </c>
    </row>
    <row r="56" spans="2:24" x14ac:dyDescent="0.25">
      <c r="B56" s="9" t="s">
        <v>30</v>
      </c>
      <c r="C56" s="13">
        <v>468933</v>
      </c>
      <c r="D56" s="14">
        <v>73395262.579999954</v>
      </c>
      <c r="E56" s="14">
        <v>1188</v>
      </c>
      <c r="F56" s="14">
        <v>181627.44000000003</v>
      </c>
      <c r="G56" s="14">
        <v>10539</v>
      </c>
      <c r="H56" s="14">
        <v>2332945.1200000015</v>
      </c>
      <c r="I56" s="14">
        <v>9337</v>
      </c>
      <c r="J56" s="14">
        <v>1834247.3399999992</v>
      </c>
      <c r="K56" s="14">
        <v>2715</v>
      </c>
      <c r="L56" s="14">
        <v>570841.36000000034</v>
      </c>
      <c r="M56" s="14">
        <v>533</v>
      </c>
      <c r="N56" s="14">
        <v>178706.21</v>
      </c>
      <c r="O56" s="14">
        <v>1020</v>
      </c>
      <c r="P56" s="14">
        <v>455780.7799999998</v>
      </c>
      <c r="Q56" s="14">
        <v>0</v>
      </c>
      <c r="R56" s="14">
        <v>0</v>
      </c>
      <c r="S56" s="14">
        <v>494265</v>
      </c>
      <c r="T56" s="14">
        <v>78949410.830000058</v>
      </c>
      <c r="U56" s="15">
        <v>64712631.827868879</v>
      </c>
    </row>
    <row r="57" spans="2:24" x14ac:dyDescent="0.25">
      <c r="B57" s="16" t="s">
        <v>33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>
        <v>876884</v>
      </c>
      <c r="U57" s="22">
        <f>T57/1.22</f>
        <v>718757.37704918033</v>
      </c>
      <c r="V57" s="22"/>
      <c r="W57" s="22"/>
      <c r="X57" s="22"/>
    </row>
    <row r="58" spans="2:24" x14ac:dyDescent="0.25">
      <c r="B58" s="16" t="s">
        <v>39</v>
      </c>
      <c r="C58" s="17">
        <f t="shared" ref="C58:U58" si="3">SUM(C44:C57)</f>
        <v>2623285</v>
      </c>
      <c r="D58" s="17">
        <f t="shared" si="3"/>
        <v>403531710.88</v>
      </c>
      <c r="E58" s="17">
        <f t="shared" si="3"/>
        <v>11813</v>
      </c>
      <c r="F58" s="17">
        <f t="shared" si="3"/>
        <v>1535006.6600000006</v>
      </c>
      <c r="G58" s="17">
        <f t="shared" si="3"/>
        <v>73383</v>
      </c>
      <c r="H58" s="17">
        <f t="shared" si="3"/>
        <v>15896270.170000002</v>
      </c>
      <c r="I58" s="17">
        <f t="shared" si="3"/>
        <v>89963</v>
      </c>
      <c r="J58" s="17">
        <f t="shared" si="3"/>
        <v>14574208.890000001</v>
      </c>
      <c r="K58" s="17">
        <f t="shared" si="3"/>
        <v>26146</v>
      </c>
      <c r="L58" s="17">
        <f t="shared" si="3"/>
        <v>5427236.4900000012</v>
      </c>
      <c r="M58" s="17">
        <f t="shared" si="3"/>
        <v>6913</v>
      </c>
      <c r="N58" s="17">
        <f t="shared" si="3"/>
        <v>2379948.4</v>
      </c>
      <c r="O58" s="17">
        <f t="shared" si="3"/>
        <v>197448</v>
      </c>
      <c r="P58" s="17">
        <f t="shared" si="3"/>
        <v>82341567.26000002</v>
      </c>
      <c r="Q58" s="17">
        <f t="shared" si="3"/>
        <v>3080</v>
      </c>
      <c r="R58" s="17">
        <f t="shared" si="3"/>
        <v>1470656.8199999996</v>
      </c>
      <c r="S58" s="17">
        <f t="shared" si="3"/>
        <v>3032032</v>
      </c>
      <c r="T58" s="17">
        <f t="shared" si="3"/>
        <v>528033489.57000011</v>
      </c>
      <c r="U58" s="17">
        <f t="shared" si="3"/>
        <v>432814335.7131148</v>
      </c>
      <c r="V58" s="17">
        <f>124142006.07/1.22</f>
        <v>101755742.68032786</v>
      </c>
      <c r="W58" s="17"/>
      <c r="X58" s="17">
        <f>+U58-V58+W58</f>
        <v>331058593.03278697</v>
      </c>
    </row>
    <row r="59" spans="2:24" x14ac:dyDescent="0.25">
      <c r="B59" s="9" t="s">
        <v>19</v>
      </c>
      <c r="C59" s="13">
        <v>61472</v>
      </c>
      <c r="D59" s="14">
        <v>9976186.6199999973</v>
      </c>
      <c r="E59" s="14">
        <v>298</v>
      </c>
      <c r="F59" s="14">
        <v>46148.68</v>
      </c>
      <c r="G59" s="14">
        <v>1780</v>
      </c>
      <c r="H59" s="14">
        <v>392443.44</v>
      </c>
      <c r="I59" s="14">
        <v>2085</v>
      </c>
      <c r="J59" s="14">
        <v>419192.05000000016</v>
      </c>
      <c r="K59" s="14">
        <v>886</v>
      </c>
      <c r="L59" s="14">
        <v>188588.39</v>
      </c>
      <c r="M59" s="14">
        <v>319</v>
      </c>
      <c r="N59" s="14">
        <v>116538.82999999997</v>
      </c>
      <c r="O59" s="14">
        <v>15711</v>
      </c>
      <c r="P59" s="14">
        <v>6736848.4500000011</v>
      </c>
      <c r="Q59" s="14">
        <v>0</v>
      </c>
      <c r="R59" s="14">
        <v>0</v>
      </c>
      <c r="S59" s="14">
        <v>82551</v>
      </c>
      <c r="T59" s="14">
        <v>17875946.459999993</v>
      </c>
      <c r="U59" s="15">
        <v>14652415.131147547</v>
      </c>
    </row>
    <row r="60" spans="2:24" x14ac:dyDescent="0.25">
      <c r="B60" s="9" t="s">
        <v>20</v>
      </c>
      <c r="C60" s="13">
        <v>61490</v>
      </c>
      <c r="D60" s="14">
        <v>9730167.0900000017</v>
      </c>
      <c r="E60" s="14">
        <v>2833</v>
      </c>
      <c r="F60" s="14">
        <v>248235.91</v>
      </c>
      <c r="G60" s="14">
        <v>2481</v>
      </c>
      <c r="H60" s="14">
        <v>546551.30000000028</v>
      </c>
      <c r="I60" s="14">
        <v>3300</v>
      </c>
      <c r="J60" s="14">
        <v>622849.72000000009</v>
      </c>
      <c r="K60" s="14">
        <v>1228</v>
      </c>
      <c r="L60" s="14">
        <v>266117.66000000015</v>
      </c>
      <c r="M60" s="14">
        <v>328</v>
      </c>
      <c r="N60" s="14">
        <v>130653.41000000003</v>
      </c>
      <c r="O60" s="14">
        <v>26951</v>
      </c>
      <c r="P60" s="14">
        <v>10755689.260000002</v>
      </c>
      <c r="Q60" s="14">
        <v>1652</v>
      </c>
      <c r="R60" s="14">
        <v>657681.66999999969</v>
      </c>
      <c r="S60" s="14">
        <v>100263</v>
      </c>
      <c r="T60" s="14">
        <v>22957946.02</v>
      </c>
      <c r="U60" s="15">
        <v>18817988.540983595</v>
      </c>
    </row>
    <row r="61" spans="2:24" x14ac:dyDescent="0.25">
      <c r="B61" s="9" t="s">
        <v>21</v>
      </c>
      <c r="C61" s="13">
        <v>149243</v>
      </c>
      <c r="D61" s="14">
        <v>23589512.91</v>
      </c>
      <c r="E61" s="14">
        <v>832</v>
      </c>
      <c r="F61" s="14">
        <v>125284.16000000009</v>
      </c>
      <c r="G61" s="14">
        <v>6033</v>
      </c>
      <c r="H61" s="14">
        <v>1254481.8699999996</v>
      </c>
      <c r="I61" s="14">
        <v>6857</v>
      </c>
      <c r="J61" s="14">
        <v>1360672.2899999998</v>
      </c>
      <c r="K61" s="14">
        <v>2537</v>
      </c>
      <c r="L61" s="14">
        <v>522818.64000000013</v>
      </c>
      <c r="M61" s="14">
        <v>659</v>
      </c>
      <c r="N61" s="14">
        <v>200160.53</v>
      </c>
      <c r="O61" s="14">
        <v>13526</v>
      </c>
      <c r="P61" s="14">
        <v>5596851.9500000002</v>
      </c>
      <c r="Q61" s="14">
        <v>0</v>
      </c>
      <c r="R61" s="14">
        <v>0</v>
      </c>
      <c r="S61" s="14">
        <v>179687</v>
      </c>
      <c r="T61" s="14">
        <v>32649782.350000001</v>
      </c>
      <c r="U61" s="15">
        <v>26762116.680327892</v>
      </c>
    </row>
    <row r="62" spans="2:24" x14ac:dyDescent="0.25">
      <c r="B62" s="9" t="s">
        <v>22</v>
      </c>
      <c r="C62" s="13">
        <v>130784</v>
      </c>
      <c r="D62" s="14">
        <v>21253477.360000011</v>
      </c>
      <c r="E62" s="14">
        <v>301</v>
      </c>
      <c r="F62" s="14">
        <v>45987.910000000025</v>
      </c>
      <c r="G62" s="14">
        <v>3207</v>
      </c>
      <c r="H62" s="14">
        <v>711540.11000000022</v>
      </c>
      <c r="I62" s="14">
        <v>2926</v>
      </c>
      <c r="J62" s="14">
        <v>575207.12000000034</v>
      </c>
      <c r="K62" s="14">
        <v>1665</v>
      </c>
      <c r="L62" s="14">
        <v>363217.42</v>
      </c>
      <c r="M62" s="14">
        <v>200</v>
      </c>
      <c r="N62" s="14">
        <v>72009.189999999973</v>
      </c>
      <c r="O62" s="14">
        <v>5170</v>
      </c>
      <c r="P62" s="14">
        <v>2217314.2899999996</v>
      </c>
      <c r="Q62" s="14">
        <v>0</v>
      </c>
      <c r="R62" s="14">
        <v>0</v>
      </c>
      <c r="S62" s="14">
        <v>144253</v>
      </c>
      <c r="T62" s="14">
        <v>25238753.399999987</v>
      </c>
      <c r="U62" s="15">
        <v>20687502.786885232</v>
      </c>
    </row>
    <row r="63" spans="2:24" x14ac:dyDescent="0.25">
      <c r="B63" s="9" t="s">
        <v>23</v>
      </c>
      <c r="C63" s="13">
        <v>358307</v>
      </c>
      <c r="D63" s="14">
        <v>58116803.300000019</v>
      </c>
      <c r="E63" s="14">
        <v>1860</v>
      </c>
      <c r="F63" s="14">
        <v>271326.85000000003</v>
      </c>
      <c r="G63" s="14">
        <v>15107</v>
      </c>
      <c r="H63" s="14">
        <v>3277745.03</v>
      </c>
      <c r="I63" s="14">
        <v>22673</v>
      </c>
      <c r="J63" s="14">
        <v>3056728.9899999984</v>
      </c>
      <c r="K63" s="14">
        <v>5770</v>
      </c>
      <c r="L63" s="14">
        <v>1153409.1000000003</v>
      </c>
      <c r="M63" s="14">
        <v>1099</v>
      </c>
      <c r="N63" s="14">
        <v>332234.78000000009</v>
      </c>
      <c r="O63" s="14">
        <v>37811</v>
      </c>
      <c r="P63" s="14">
        <v>15745815.420000002</v>
      </c>
      <c r="Q63" s="14">
        <v>9</v>
      </c>
      <c r="R63" s="14">
        <v>6057.9899999999989</v>
      </c>
      <c r="S63" s="14">
        <v>442636</v>
      </c>
      <c r="T63" s="14">
        <v>81960121.460000068</v>
      </c>
      <c r="U63" s="15">
        <v>67180427.426229537</v>
      </c>
    </row>
    <row r="64" spans="2:24" x14ac:dyDescent="0.25">
      <c r="B64" s="9" t="s">
        <v>24</v>
      </c>
      <c r="C64" s="13">
        <v>58399</v>
      </c>
      <c r="D64" s="14">
        <v>9642882.4799999986</v>
      </c>
      <c r="E64" s="14">
        <v>396</v>
      </c>
      <c r="F64" s="14">
        <v>63013.5</v>
      </c>
      <c r="G64" s="14">
        <v>1732</v>
      </c>
      <c r="H64" s="14">
        <v>386188.11000000016</v>
      </c>
      <c r="I64" s="14">
        <v>2396</v>
      </c>
      <c r="J64" s="14">
        <v>493122.52000000048</v>
      </c>
      <c r="K64" s="14">
        <v>958</v>
      </c>
      <c r="L64" s="14">
        <v>208929.13000000006</v>
      </c>
      <c r="M64" s="14">
        <v>320</v>
      </c>
      <c r="N64" s="14">
        <v>123546.97000000002</v>
      </c>
      <c r="O64" s="14">
        <v>13337</v>
      </c>
      <c r="P64" s="14">
        <v>5814747.3400000017</v>
      </c>
      <c r="Q64" s="14">
        <v>0</v>
      </c>
      <c r="R64" s="14">
        <v>0</v>
      </c>
      <c r="S64" s="14">
        <v>77538</v>
      </c>
      <c r="T64" s="14">
        <v>16732430.049999993</v>
      </c>
      <c r="U64" s="15">
        <v>13715106.598360654</v>
      </c>
    </row>
    <row r="65" spans="2:24" x14ac:dyDescent="0.25">
      <c r="B65" s="9" t="s">
        <v>25</v>
      </c>
      <c r="C65" s="13">
        <v>103690</v>
      </c>
      <c r="D65" s="14">
        <v>15515752.909999998</v>
      </c>
      <c r="E65" s="14">
        <v>520</v>
      </c>
      <c r="F65" s="14">
        <v>65020.93</v>
      </c>
      <c r="G65" s="14">
        <v>3496</v>
      </c>
      <c r="H65" s="14">
        <v>679116.7000000003</v>
      </c>
      <c r="I65" s="14">
        <v>2724</v>
      </c>
      <c r="J65" s="14">
        <v>541856.62000000011</v>
      </c>
      <c r="K65" s="14">
        <v>1484</v>
      </c>
      <c r="L65" s="14">
        <v>270431.76000000013</v>
      </c>
      <c r="M65" s="14">
        <v>474</v>
      </c>
      <c r="N65" s="14">
        <v>154892.17000000001</v>
      </c>
      <c r="O65" s="14">
        <v>29114</v>
      </c>
      <c r="P65" s="14">
        <v>11441064.130000008</v>
      </c>
      <c r="Q65" s="14">
        <v>167</v>
      </c>
      <c r="R65" s="14">
        <v>46310.320000000022</v>
      </c>
      <c r="S65" s="14">
        <v>141669</v>
      </c>
      <c r="T65" s="14">
        <v>28714445.53999998</v>
      </c>
      <c r="U65" s="15">
        <v>23536430.770491786</v>
      </c>
    </row>
    <row r="66" spans="2:24" x14ac:dyDescent="0.25">
      <c r="B66" s="9" t="s">
        <v>26</v>
      </c>
      <c r="C66" s="13">
        <v>775892</v>
      </c>
      <c r="D66" s="14">
        <v>110240120.64</v>
      </c>
      <c r="E66" s="14">
        <v>1624</v>
      </c>
      <c r="F66" s="14">
        <v>217659.59000000011</v>
      </c>
      <c r="G66" s="14">
        <v>15564</v>
      </c>
      <c r="H66" s="14">
        <v>3367830.96</v>
      </c>
      <c r="I66" s="14">
        <v>27101</v>
      </c>
      <c r="J66" s="14">
        <v>3920412.8900000006</v>
      </c>
      <c r="K66" s="14">
        <v>2933</v>
      </c>
      <c r="L66" s="14">
        <v>621951.90000000061</v>
      </c>
      <c r="M66" s="14">
        <v>457</v>
      </c>
      <c r="N66" s="14">
        <v>156270.96000000005</v>
      </c>
      <c r="O66" s="14">
        <v>963</v>
      </c>
      <c r="P66" s="14">
        <v>382636.64999999962</v>
      </c>
      <c r="Q66" s="14">
        <v>0</v>
      </c>
      <c r="R66" s="14">
        <v>0</v>
      </c>
      <c r="S66" s="14">
        <v>824534</v>
      </c>
      <c r="T66" s="14">
        <v>118906883.59000009</v>
      </c>
      <c r="U66" s="15">
        <v>97464658.680327833</v>
      </c>
    </row>
    <row r="67" spans="2:24" x14ac:dyDescent="0.25">
      <c r="B67" s="9" t="s">
        <v>27</v>
      </c>
      <c r="C67" s="13">
        <v>60647</v>
      </c>
      <c r="D67" s="14">
        <v>9785926.0299999975</v>
      </c>
      <c r="E67" s="14">
        <v>247</v>
      </c>
      <c r="F67" s="14">
        <v>38113.33</v>
      </c>
      <c r="G67" s="14">
        <v>2284</v>
      </c>
      <c r="H67" s="14">
        <v>500952.61000000022</v>
      </c>
      <c r="I67" s="14">
        <v>2593</v>
      </c>
      <c r="J67" s="14">
        <v>496605.28000000014</v>
      </c>
      <c r="K67" s="14">
        <v>1019</v>
      </c>
      <c r="L67" s="14">
        <v>222204.93000000011</v>
      </c>
      <c r="M67" s="14">
        <v>448</v>
      </c>
      <c r="N67" s="14">
        <v>151873.62000000002</v>
      </c>
      <c r="O67" s="14">
        <v>13776</v>
      </c>
      <c r="P67" s="14">
        <v>5936865.0500000007</v>
      </c>
      <c r="Q67" s="14">
        <v>0</v>
      </c>
      <c r="R67" s="14">
        <v>0</v>
      </c>
      <c r="S67" s="14">
        <v>81014</v>
      </c>
      <c r="T67" s="14">
        <v>17132540.850000001</v>
      </c>
      <c r="U67" s="15">
        <v>14043066.270491805</v>
      </c>
    </row>
    <row r="68" spans="2:24" x14ac:dyDescent="0.25">
      <c r="B68" s="9" t="s">
        <v>28</v>
      </c>
      <c r="C68" s="13">
        <v>82410</v>
      </c>
      <c r="D68" s="14">
        <v>13651272.240000004</v>
      </c>
      <c r="E68" s="14">
        <v>272</v>
      </c>
      <c r="F68" s="14">
        <v>42890.779999999992</v>
      </c>
      <c r="G68" s="14">
        <v>2930</v>
      </c>
      <c r="H68" s="14">
        <v>665090.2100000002</v>
      </c>
      <c r="I68" s="14">
        <v>2040</v>
      </c>
      <c r="J68" s="14">
        <v>405312.31000000006</v>
      </c>
      <c r="K68" s="14">
        <v>1014</v>
      </c>
      <c r="L68" s="14">
        <v>222950.94999999995</v>
      </c>
      <c r="M68" s="14">
        <v>576</v>
      </c>
      <c r="N68" s="14">
        <v>212722.43000000005</v>
      </c>
      <c r="O68" s="14">
        <v>15914</v>
      </c>
      <c r="P68" s="14">
        <v>6928682.9400000041</v>
      </c>
      <c r="Q68" s="14">
        <v>942</v>
      </c>
      <c r="R68" s="14">
        <v>654423.12000000011</v>
      </c>
      <c r="S68" s="14">
        <v>106098</v>
      </c>
      <c r="T68" s="14">
        <v>22783344.980000008</v>
      </c>
      <c r="U68" s="15">
        <v>18674872.934426237</v>
      </c>
    </row>
    <row r="69" spans="2:24" x14ac:dyDescent="0.25">
      <c r="B69" s="9" t="s">
        <v>0</v>
      </c>
      <c r="C69" s="13">
        <v>99244</v>
      </c>
      <c r="D69" s="14">
        <v>15880246.129999999</v>
      </c>
      <c r="E69" s="14">
        <v>289</v>
      </c>
      <c r="F69" s="14">
        <v>43855.989999999991</v>
      </c>
      <c r="G69" s="14">
        <v>3562</v>
      </c>
      <c r="H69" s="14">
        <v>774381.5000000007</v>
      </c>
      <c r="I69" s="14">
        <v>1443</v>
      </c>
      <c r="J69" s="14">
        <v>285662.0900000002</v>
      </c>
      <c r="K69" s="14">
        <v>2388</v>
      </c>
      <c r="L69" s="14">
        <v>509156.71</v>
      </c>
      <c r="M69" s="14">
        <v>539</v>
      </c>
      <c r="N69" s="14">
        <v>193843.20000000004</v>
      </c>
      <c r="O69" s="14">
        <v>13918</v>
      </c>
      <c r="P69" s="14">
        <v>5970446.160000002</v>
      </c>
      <c r="Q69" s="14">
        <v>1</v>
      </c>
      <c r="R69" s="14">
        <v>715.18</v>
      </c>
      <c r="S69" s="14">
        <v>121384</v>
      </c>
      <c r="T69" s="14">
        <v>23658306.960000008</v>
      </c>
      <c r="U69" s="15">
        <v>19392054.885245878</v>
      </c>
    </row>
    <row r="70" spans="2:24" x14ac:dyDescent="0.25">
      <c r="B70" s="9" t="s">
        <v>29</v>
      </c>
      <c r="C70" s="13">
        <v>110274</v>
      </c>
      <c r="D70" s="14">
        <v>17708174.330000002</v>
      </c>
      <c r="E70" s="14">
        <v>703</v>
      </c>
      <c r="F70" s="14">
        <v>63768.170000000006</v>
      </c>
      <c r="G70" s="14">
        <v>4622</v>
      </c>
      <c r="H70" s="14">
        <v>999367.71000000031</v>
      </c>
      <c r="I70" s="14">
        <v>2431</v>
      </c>
      <c r="J70" s="14">
        <v>318543.09000000014</v>
      </c>
      <c r="K70" s="14">
        <v>1697</v>
      </c>
      <c r="L70" s="14">
        <v>351102.28000000009</v>
      </c>
      <c r="M70" s="14">
        <v>896</v>
      </c>
      <c r="N70" s="14">
        <v>294053.81999999995</v>
      </c>
      <c r="O70" s="14">
        <v>18334</v>
      </c>
      <c r="P70" s="14">
        <v>7531529.7400000012</v>
      </c>
      <c r="Q70" s="14">
        <v>0</v>
      </c>
      <c r="R70" s="14">
        <v>0</v>
      </c>
      <c r="S70" s="14">
        <v>138957</v>
      </c>
      <c r="T70" s="14">
        <v>27266539.139999986</v>
      </c>
      <c r="U70" s="15">
        <v>22349622.245901626</v>
      </c>
    </row>
    <row r="71" spans="2:24" x14ac:dyDescent="0.25">
      <c r="B71" s="9" t="s">
        <v>30</v>
      </c>
      <c r="C71" s="13">
        <v>419562</v>
      </c>
      <c r="D71" s="14">
        <v>65703999.51000002</v>
      </c>
      <c r="E71" s="14">
        <v>1093</v>
      </c>
      <c r="F71" s="14">
        <v>166898.64999999997</v>
      </c>
      <c r="G71" s="14">
        <v>9791</v>
      </c>
      <c r="H71" s="14">
        <v>2165843.6400000006</v>
      </c>
      <c r="I71" s="14">
        <v>8835</v>
      </c>
      <c r="J71" s="14">
        <v>1742798.3800000011</v>
      </c>
      <c r="K71" s="14">
        <v>2343</v>
      </c>
      <c r="L71" s="14">
        <v>492511.16</v>
      </c>
      <c r="M71" s="14">
        <v>497</v>
      </c>
      <c r="N71" s="14">
        <v>169329.57000000009</v>
      </c>
      <c r="O71" s="14">
        <v>714</v>
      </c>
      <c r="P71" s="14">
        <v>322579.18999999983</v>
      </c>
      <c r="Q71" s="14">
        <v>0</v>
      </c>
      <c r="R71" s="14">
        <v>0</v>
      </c>
      <c r="S71" s="14">
        <v>442835</v>
      </c>
      <c r="T71" s="14">
        <v>70763960.100000098</v>
      </c>
      <c r="U71" s="15">
        <v>58003245.983606562</v>
      </c>
    </row>
    <row r="72" spans="2:24" x14ac:dyDescent="0.25">
      <c r="B72" s="16" t="s">
        <v>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>
        <v>889509.72</v>
      </c>
      <c r="U72" s="22">
        <f>T72/1.22</f>
        <v>729106.32786885242</v>
      </c>
      <c r="V72" s="22"/>
      <c r="W72" s="22"/>
      <c r="X72" s="22"/>
    </row>
    <row r="73" spans="2:24" x14ac:dyDescent="0.25">
      <c r="B73" s="16" t="s">
        <v>40</v>
      </c>
      <c r="C73" s="17">
        <f t="shared" ref="C73:U73" si="4">SUM(C59:C72)</f>
        <v>2471414</v>
      </c>
      <c r="D73" s="17">
        <f t="shared" si="4"/>
        <v>380794521.55000007</v>
      </c>
      <c r="E73" s="17">
        <f t="shared" si="4"/>
        <v>11268</v>
      </c>
      <c r="F73" s="17">
        <f t="shared" si="4"/>
        <v>1438204.4500000004</v>
      </c>
      <c r="G73" s="17">
        <f t="shared" si="4"/>
        <v>72589</v>
      </c>
      <c r="H73" s="17">
        <f t="shared" si="4"/>
        <v>15721533.190000001</v>
      </c>
      <c r="I73" s="17">
        <f t="shared" si="4"/>
        <v>87404</v>
      </c>
      <c r="J73" s="17">
        <f t="shared" si="4"/>
        <v>14238963.35</v>
      </c>
      <c r="K73" s="17">
        <f t="shared" si="4"/>
        <v>25922</v>
      </c>
      <c r="L73" s="17">
        <f t="shared" si="4"/>
        <v>5393390.0300000021</v>
      </c>
      <c r="M73" s="17">
        <f t="shared" si="4"/>
        <v>6812</v>
      </c>
      <c r="N73" s="17">
        <f t="shared" si="4"/>
        <v>2308129.4800000004</v>
      </c>
      <c r="O73" s="17">
        <f t="shared" si="4"/>
        <v>205239</v>
      </c>
      <c r="P73" s="17">
        <f t="shared" si="4"/>
        <v>85381070.570000008</v>
      </c>
      <c r="Q73" s="17">
        <f t="shared" si="4"/>
        <v>2771</v>
      </c>
      <c r="R73" s="17">
        <f t="shared" si="4"/>
        <v>1365188.2799999998</v>
      </c>
      <c r="S73" s="17">
        <f t="shared" si="4"/>
        <v>2883419</v>
      </c>
      <c r="T73" s="17">
        <f t="shared" si="4"/>
        <v>507530510.6200003</v>
      </c>
      <c r="U73" s="17">
        <f t="shared" si="4"/>
        <v>416008615.26229507</v>
      </c>
      <c r="V73" s="17">
        <v>98609212</v>
      </c>
      <c r="W73" s="17">
        <f>(363536846-20427944.6-13896670.3)/1.22</f>
        <v>269846091.06557375</v>
      </c>
      <c r="X73" s="17">
        <f>+U73-V73+W73</f>
        <v>587245494.32786882</v>
      </c>
    </row>
    <row r="74" spans="2:24" x14ac:dyDescent="0.25">
      <c r="B74" s="9" t="s">
        <v>19</v>
      </c>
      <c r="C74" s="13">
        <v>40687</v>
      </c>
      <c r="D74" s="14">
        <v>6672812.0800000066</v>
      </c>
      <c r="E74" s="14">
        <v>231</v>
      </c>
      <c r="F74" s="14">
        <v>35346.090000000011</v>
      </c>
      <c r="G74" s="14">
        <v>1589</v>
      </c>
      <c r="H74" s="14">
        <v>350611.34000000055</v>
      </c>
      <c r="I74" s="14">
        <v>2017</v>
      </c>
      <c r="J74" s="14">
        <v>403077.01000000007</v>
      </c>
      <c r="K74" s="14">
        <v>833</v>
      </c>
      <c r="L74" s="14">
        <v>177371.28000000006</v>
      </c>
      <c r="M74" s="14">
        <v>351</v>
      </c>
      <c r="N74" s="14">
        <v>136071.12000000011</v>
      </c>
      <c r="O74" s="14">
        <v>15801</v>
      </c>
      <c r="P74" s="14">
        <v>6756194.3300000038</v>
      </c>
      <c r="Q74" s="14">
        <v>0</v>
      </c>
      <c r="R74" s="14">
        <v>0</v>
      </c>
      <c r="S74" s="14">
        <v>61509</v>
      </c>
      <c r="T74" s="14">
        <v>14531483.250000009</v>
      </c>
      <c r="U74" s="15">
        <v>11911051.844262291</v>
      </c>
    </row>
    <row r="75" spans="2:24" x14ac:dyDescent="0.25">
      <c r="B75" s="9" t="s">
        <v>20</v>
      </c>
      <c r="C75" s="13">
        <v>63546</v>
      </c>
      <c r="D75" s="14">
        <v>9946034.9799999893</v>
      </c>
      <c r="E75" s="14">
        <v>3356</v>
      </c>
      <c r="F75" s="14">
        <v>296918.21000000037</v>
      </c>
      <c r="G75" s="14">
        <v>2670</v>
      </c>
      <c r="H75" s="14">
        <v>590646.20000000054</v>
      </c>
      <c r="I75" s="14">
        <v>4058</v>
      </c>
      <c r="J75" s="14">
        <v>779755.50000000047</v>
      </c>
      <c r="K75" s="14">
        <v>1146</v>
      </c>
      <c r="L75" s="14">
        <v>245077.42000000019</v>
      </c>
      <c r="M75" s="14">
        <v>306</v>
      </c>
      <c r="N75" s="14">
        <v>113208.27000000005</v>
      </c>
      <c r="O75" s="14">
        <v>20417</v>
      </c>
      <c r="P75" s="14">
        <v>8337160.9399999995</v>
      </c>
      <c r="Q75" s="14">
        <v>685</v>
      </c>
      <c r="R75" s="14">
        <v>292231.7099999999</v>
      </c>
      <c r="S75" s="14">
        <v>96184</v>
      </c>
      <c r="T75" s="14">
        <v>20601033.229999989</v>
      </c>
      <c r="U75" s="15">
        <v>16886092.811475404</v>
      </c>
    </row>
    <row r="76" spans="2:24" x14ac:dyDescent="0.25">
      <c r="B76" s="9" t="s">
        <v>21</v>
      </c>
      <c r="C76" s="13">
        <v>131220</v>
      </c>
      <c r="D76" s="14">
        <v>20749067.090000007</v>
      </c>
      <c r="E76" s="14">
        <v>712</v>
      </c>
      <c r="F76" s="14">
        <v>104300.50000000006</v>
      </c>
      <c r="G76" s="14">
        <v>6022</v>
      </c>
      <c r="H76" s="14">
        <v>1269230.6299999994</v>
      </c>
      <c r="I76" s="14">
        <v>6359</v>
      </c>
      <c r="J76" s="14">
        <v>1248292.55</v>
      </c>
      <c r="K76" s="14">
        <v>2618</v>
      </c>
      <c r="L76" s="14">
        <v>526392.22000000044</v>
      </c>
      <c r="M76" s="14">
        <v>614</v>
      </c>
      <c r="N76" s="14">
        <v>194362.02000000014</v>
      </c>
      <c r="O76" s="14">
        <v>14502</v>
      </c>
      <c r="P76" s="14">
        <v>5973731.6900000013</v>
      </c>
      <c r="Q76" s="14">
        <v>0</v>
      </c>
      <c r="R76" s="14">
        <v>0</v>
      </c>
      <c r="S76" s="14">
        <v>162047</v>
      </c>
      <c r="T76" s="14">
        <v>30065376.699999988</v>
      </c>
      <c r="U76" s="15">
        <v>24643751.393442634</v>
      </c>
    </row>
    <row r="77" spans="2:24" x14ac:dyDescent="0.25">
      <c r="B77" s="9" t="s">
        <v>22</v>
      </c>
      <c r="C77" s="13">
        <v>84750</v>
      </c>
      <c r="D77" s="14">
        <v>13855475.219999999</v>
      </c>
      <c r="E77" s="14">
        <v>209</v>
      </c>
      <c r="F77" s="14">
        <v>32257.55</v>
      </c>
      <c r="G77" s="14">
        <v>3113</v>
      </c>
      <c r="H77" s="14">
        <v>690393.95000000088</v>
      </c>
      <c r="I77" s="14">
        <v>2345</v>
      </c>
      <c r="J77" s="14">
        <v>453502.92000000022</v>
      </c>
      <c r="K77" s="14">
        <v>2171</v>
      </c>
      <c r="L77" s="14">
        <v>504662.05000000034</v>
      </c>
      <c r="M77" s="14">
        <v>214</v>
      </c>
      <c r="N77" s="14">
        <v>80673.120000000054</v>
      </c>
      <c r="O77" s="14">
        <v>6651</v>
      </c>
      <c r="P77" s="14">
        <v>2863479.7500000005</v>
      </c>
      <c r="Q77" s="14">
        <v>0</v>
      </c>
      <c r="R77" s="14">
        <v>0</v>
      </c>
      <c r="S77" s="14">
        <v>99453</v>
      </c>
      <c r="T77" s="14">
        <v>18480444.559999976</v>
      </c>
      <c r="U77" s="15">
        <v>15147905.377049182</v>
      </c>
    </row>
    <row r="78" spans="2:24" x14ac:dyDescent="0.25">
      <c r="B78" s="9" t="s">
        <v>23</v>
      </c>
      <c r="C78" s="13">
        <v>341891</v>
      </c>
      <c r="D78" s="14">
        <v>55536690.17999997</v>
      </c>
      <c r="E78" s="14">
        <v>1939</v>
      </c>
      <c r="F78" s="14">
        <v>294392.91000000027</v>
      </c>
      <c r="G78" s="14">
        <v>14934</v>
      </c>
      <c r="H78" s="14">
        <v>3241485.7099999986</v>
      </c>
      <c r="I78" s="14">
        <v>23051</v>
      </c>
      <c r="J78" s="14">
        <v>3037691.7899999991</v>
      </c>
      <c r="K78" s="14">
        <v>6273</v>
      </c>
      <c r="L78" s="14">
        <v>1252099.6800000004</v>
      </c>
      <c r="M78" s="14">
        <v>1032</v>
      </c>
      <c r="N78" s="14">
        <v>328568.72000000026</v>
      </c>
      <c r="O78" s="14">
        <v>44754</v>
      </c>
      <c r="P78" s="14">
        <v>18600718.319999993</v>
      </c>
      <c r="Q78" s="14">
        <v>3</v>
      </c>
      <c r="R78" s="14">
        <v>2263.34</v>
      </c>
      <c r="S78" s="14">
        <v>433877</v>
      </c>
      <c r="T78" s="14">
        <v>82293910.650000036</v>
      </c>
      <c r="U78" s="15">
        <v>67454025.122950867</v>
      </c>
    </row>
    <row r="79" spans="2:24" x14ac:dyDescent="0.25">
      <c r="B79" s="9" t="s">
        <v>24</v>
      </c>
      <c r="C79" s="13">
        <v>48333</v>
      </c>
      <c r="D79" s="14">
        <v>8035026.8300000066</v>
      </c>
      <c r="E79" s="14">
        <v>324</v>
      </c>
      <c r="F79" s="14">
        <v>51586.200000000019</v>
      </c>
      <c r="G79" s="14">
        <v>1678</v>
      </c>
      <c r="H79" s="14">
        <v>374298.72000000009</v>
      </c>
      <c r="I79" s="14">
        <v>2389</v>
      </c>
      <c r="J79" s="14">
        <v>493198.78000000014</v>
      </c>
      <c r="K79" s="14">
        <v>888</v>
      </c>
      <c r="L79" s="14">
        <v>192772.16</v>
      </c>
      <c r="M79" s="14">
        <v>306</v>
      </c>
      <c r="N79" s="14">
        <v>111471.32000000008</v>
      </c>
      <c r="O79" s="14">
        <v>12243</v>
      </c>
      <c r="P79" s="14">
        <v>5324803.4300000025</v>
      </c>
      <c r="Q79" s="14">
        <v>0</v>
      </c>
      <c r="R79" s="14">
        <v>0</v>
      </c>
      <c r="S79" s="14">
        <v>66161</v>
      </c>
      <c r="T79" s="14">
        <v>14583157.440000009</v>
      </c>
      <c r="U79" s="15">
        <v>11953407.737704927</v>
      </c>
    </row>
    <row r="80" spans="2:24" x14ac:dyDescent="0.25">
      <c r="B80" s="9" t="s">
        <v>25</v>
      </c>
      <c r="C80" s="13">
        <v>85744</v>
      </c>
      <c r="D80" s="14">
        <v>12701529.360000003</v>
      </c>
      <c r="E80" s="14">
        <v>441</v>
      </c>
      <c r="F80" s="14">
        <v>58388.320000000014</v>
      </c>
      <c r="G80" s="14">
        <v>3450</v>
      </c>
      <c r="H80" s="14">
        <v>650880.22000000055</v>
      </c>
      <c r="I80" s="14">
        <v>2736</v>
      </c>
      <c r="J80" s="14">
        <v>537941.77000000014</v>
      </c>
      <c r="K80" s="14">
        <v>1385</v>
      </c>
      <c r="L80" s="14">
        <v>247017.48000000013</v>
      </c>
      <c r="M80" s="14">
        <v>325</v>
      </c>
      <c r="N80" s="14">
        <v>98706.350000000035</v>
      </c>
      <c r="O80" s="14">
        <v>30531</v>
      </c>
      <c r="P80" s="14">
        <v>11852065.18</v>
      </c>
      <c r="Q80" s="14">
        <v>198</v>
      </c>
      <c r="R80" s="14">
        <v>41060.19000000001</v>
      </c>
      <c r="S80" s="14">
        <v>124810</v>
      </c>
      <c r="T80" s="14">
        <v>26187588.869999956</v>
      </c>
      <c r="U80" s="15">
        <v>21465236.778688531</v>
      </c>
    </row>
    <row r="81" spans="2:24" x14ac:dyDescent="0.25">
      <c r="B81" s="9" t="s">
        <v>26</v>
      </c>
      <c r="C81" s="13">
        <v>718108</v>
      </c>
      <c r="D81" s="14">
        <v>100145259.73999986</v>
      </c>
      <c r="E81" s="14">
        <v>1444</v>
      </c>
      <c r="F81" s="14">
        <v>188654.29000000021</v>
      </c>
      <c r="G81" s="14">
        <v>14970</v>
      </c>
      <c r="H81" s="14">
        <v>3253844.03</v>
      </c>
      <c r="I81" s="14">
        <v>26816</v>
      </c>
      <c r="J81" s="14">
        <v>3815567.6600000011</v>
      </c>
      <c r="K81" s="14">
        <v>2904</v>
      </c>
      <c r="L81" s="14">
        <v>609543.27000000037</v>
      </c>
      <c r="M81" s="14">
        <v>433</v>
      </c>
      <c r="N81" s="14">
        <v>151622.9200000001</v>
      </c>
      <c r="O81" s="14">
        <v>1022</v>
      </c>
      <c r="P81" s="14">
        <v>391606.25999999966</v>
      </c>
      <c r="Q81" s="14">
        <v>0</v>
      </c>
      <c r="R81" s="14">
        <v>0</v>
      </c>
      <c r="S81" s="14">
        <v>765697</v>
      </c>
      <c r="T81" s="14">
        <v>108556098.16999991</v>
      </c>
      <c r="U81" s="15">
        <v>88980408.336065531</v>
      </c>
    </row>
    <row r="82" spans="2:24" x14ac:dyDescent="0.25">
      <c r="B82" s="9" t="s">
        <v>27</v>
      </c>
      <c r="C82" s="13">
        <v>42411</v>
      </c>
      <c r="D82" s="14">
        <v>6828580.1699999999</v>
      </c>
      <c r="E82" s="14">
        <v>302</v>
      </c>
      <c r="F82" s="14">
        <v>46210.340000000011</v>
      </c>
      <c r="G82" s="14">
        <v>2136</v>
      </c>
      <c r="H82" s="14">
        <v>466543.00000000023</v>
      </c>
      <c r="I82" s="14">
        <v>2493</v>
      </c>
      <c r="J82" s="14">
        <v>480898.10000000027</v>
      </c>
      <c r="K82" s="14">
        <v>849</v>
      </c>
      <c r="L82" s="14">
        <v>184271.12000000002</v>
      </c>
      <c r="M82" s="14">
        <v>387</v>
      </c>
      <c r="N82" s="14">
        <v>132873.07000000012</v>
      </c>
      <c r="O82" s="14">
        <v>14914</v>
      </c>
      <c r="P82" s="14">
        <v>6449340.2900000047</v>
      </c>
      <c r="Q82" s="14">
        <v>0</v>
      </c>
      <c r="R82" s="14">
        <v>0</v>
      </c>
      <c r="S82" s="14">
        <v>63492</v>
      </c>
      <c r="T82" s="14">
        <v>14588716.090000002</v>
      </c>
      <c r="U82" s="15">
        <v>11957964.008196726</v>
      </c>
    </row>
    <row r="83" spans="2:24" x14ac:dyDescent="0.25">
      <c r="B83" s="9" t="s">
        <v>28</v>
      </c>
      <c r="C83" s="13">
        <v>61447</v>
      </c>
      <c r="D83" s="14">
        <v>10213170.550000001</v>
      </c>
      <c r="E83" s="14">
        <v>300</v>
      </c>
      <c r="F83" s="14">
        <v>47009.94</v>
      </c>
      <c r="G83" s="14">
        <v>2961</v>
      </c>
      <c r="H83" s="14">
        <v>671633.32000000053</v>
      </c>
      <c r="I83" s="14">
        <v>1925</v>
      </c>
      <c r="J83" s="14">
        <v>386303.03000000038</v>
      </c>
      <c r="K83" s="14">
        <v>980</v>
      </c>
      <c r="L83" s="14">
        <v>214937.71000000014</v>
      </c>
      <c r="M83" s="14">
        <v>456</v>
      </c>
      <c r="N83" s="14">
        <v>170428.30000000013</v>
      </c>
      <c r="O83" s="14">
        <v>18031</v>
      </c>
      <c r="P83" s="14">
        <v>7823884.919999999</v>
      </c>
      <c r="Q83" s="14">
        <v>430</v>
      </c>
      <c r="R83" s="14">
        <v>298036.42</v>
      </c>
      <c r="S83" s="14">
        <v>86530</v>
      </c>
      <c r="T83" s="14">
        <v>19825404.18999999</v>
      </c>
      <c r="U83" s="15">
        <v>16250331.303278692</v>
      </c>
    </row>
    <row r="84" spans="2:24" x14ac:dyDescent="0.25">
      <c r="B84" s="9" t="s">
        <v>0</v>
      </c>
      <c r="C84" s="13">
        <v>71735</v>
      </c>
      <c r="D84" s="14">
        <v>11541264.610000009</v>
      </c>
      <c r="E84" s="14">
        <v>276</v>
      </c>
      <c r="F84" s="14">
        <v>41904.120000000024</v>
      </c>
      <c r="G84" s="14">
        <v>3558</v>
      </c>
      <c r="H84" s="14">
        <v>766323.99</v>
      </c>
      <c r="I84" s="14">
        <v>1328</v>
      </c>
      <c r="J84" s="14">
        <v>264126.18000000011</v>
      </c>
      <c r="K84" s="14">
        <v>2625</v>
      </c>
      <c r="L84" s="14">
        <v>563353.27000000025</v>
      </c>
      <c r="M84" s="14">
        <v>539</v>
      </c>
      <c r="N84" s="14">
        <v>195296.34000000011</v>
      </c>
      <c r="O84" s="14">
        <v>16232</v>
      </c>
      <c r="P84" s="14">
        <v>6983512.1699999999</v>
      </c>
      <c r="Q84" s="14">
        <v>0</v>
      </c>
      <c r="R84" s="14">
        <v>0</v>
      </c>
      <c r="S84" s="14">
        <v>96293</v>
      </c>
      <c r="T84" s="14">
        <v>20355780.680000018</v>
      </c>
      <c r="U84" s="15">
        <v>16685066.13114755</v>
      </c>
    </row>
    <row r="85" spans="2:24" x14ac:dyDescent="0.25">
      <c r="B85" s="9" t="s">
        <v>29</v>
      </c>
      <c r="C85" s="13">
        <v>79633</v>
      </c>
      <c r="D85" s="14">
        <v>12821057.449999994</v>
      </c>
      <c r="E85" s="14">
        <v>625</v>
      </c>
      <c r="F85" s="14">
        <v>56272.829999999994</v>
      </c>
      <c r="G85" s="14">
        <v>4705</v>
      </c>
      <c r="H85" s="14">
        <v>1023015.9400000005</v>
      </c>
      <c r="I85" s="14">
        <v>2508</v>
      </c>
      <c r="J85" s="14">
        <v>306375.34000000003</v>
      </c>
      <c r="K85" s="14">
        <v>1749</v>
      </c>
      <c r="L85" s="14">
        <v>364920.15000000026</v>
      </c>
      <c r="M85" s="14">
        <v>717</v>
      </c>
      <c r="N85" s="14">
        <v>242988.08</v>
      </c>
      <c r="O85" s="14">
        <v>17544</v>
      </c>
      <c r="P85" s="14">
        <v>7201982.8400000045</v>
      </c>
      <c r="Q85" s="14">
        <v>0</v>
      </c>
      <c r="R85" s="14">
        <v>0</v>
      </c>
      <c r="S85" s="14">
        <v>107482</v>
      </c>
      <c r="T85" s="14">
        <v>22016612.629999999</v>
      </c>
      <c r="U85" s="15">
        <v>18046403.795081973</v>
      </c>
    </row>
    <row r="86" spans="2:24" x14ac:dyDescent="0.25">
      <c r="B86" s="9" t="s">
        <v>30</v>
      </c>
      <c r="C86" s="13">
        <v>342905</v>
      </c>
      <c r="D86" s="14">
        <v>53623774.660000011</v>
      </c>
      <c r="E86" s="14">
        <v>975</v>
      </c>
      <c r="F86" s="14">
        <v>148948.14000000004</v>
      </c>
      <c r="G86" s="14">
        <v>10021</v>
      </c>
      <c r="H86" s="14">
        <v>2218112.0200000014</v>
      </c>
      <c r="I86" s="14">
        <v>7919</v>
      </c>
      <c r="J86" s="14">
        <v>1554908.6699999997</v>
      </c>
      <c r="K86" s="14">
        <v>2653</v>
      </c>
      <c r="L86" s="14">
        <v>554721.09000000008</v>
      </c>
      <c r="M86" s="14">
        <v>444</v>
      </c>
      <c r="N86" s="14">
        <v>157742.90000000008</v>
      </c>
      <c r="O86" s="14">
        <v>730</v>
      </c>
      <c r="P86" s="14">
        <v>320472.67999999982</v>
      </c>
      <c r="Q86" s="14">
        <v>0</v>
      </c>
      <c r="R86" s="14">
        <v>0</v>
      </c>
      <c r="S86" s="14">
        <v>365647</v>
      </c>
      <c r="T86" s="14">
        <v>58578680.159999989</v>
      </c>
      <c r="U86" s="15">
        <v>48015311.606557354</v>
      </c>
    </row>
    <row r="87" spans="2:24" x14ac:dyDescent="0.25">
      <c r="B87" s="16" t="s">
        <v>33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>
        <v>889878.22000000009</v>
      </c>
      <c r="U87" s="22">
        <f>T87/1.22</f>
        <v>729408.37704918045</v>
      </c>
      <c r="V87" s="22"/>
      <c r="W87" s="22"/>
      <c r="X87" s="22"/>
    </row>
    <row r="88" spans="2:24" x14ac:dyDescent="0.25">
      <c r="B88" s="16" t="s">
        <v>41</v>
      </c>
      <c r="C88" s="17">
        <f t="shared" ref="C88:U88" si="5">SUM(C74:C87)</f>
        <v>2112410</v>
      </c>
      <c r="D88" s="17">
        <f t="shared" si="5"/>
        <v>322669742.9199999</v>
      </c>
      <c r="E88" s="17">
        <f t="shared" si="5"/>
        <v>11134</v>
      </c>
      <c r="F88" s="17">
        <f t="shared" si="5"/>
        <v>1402189.4400000013</v>
      </c>
      <c r="G88" s="17">
        <f t="shared" si="5"/>
        <v>71807</v>
      </c>
      <c r="H88" s="17">
        <f t="shared" si="5"/>
        <v>15567019.070000004</v>
      </c>
      <c r="I88" s="17">
        <f t="shared" si="5"/>
        <v>85944</v>
      </c>
      <c r="J88" s="17">
        <f t="shared" si="5"/>
        <v>13761639.300000001</v>
      </c>
      <c r="K88" s="17">
        <f t="shared" si="5"/>
        <v>27074</v>
      </c>
      <c r="L88" s="17">
        <f t="shared" si="5"/>
        <v>5637138.9000000022</v>
      </c>
      <c r="M88" s="17">
        <f t="shared" si="5"/>
        <v>6124</v>
      </c>
      <c r="N88" s="17">
        <f t="shared" si="5"/>
        <v>2114012.5300000012</v>
      </c>
      <c r="O88" s="17">
        <f t="shared" si="5"/>
        <v>213372</v>
      </c>
      <c r="P88" s="17">
        <f t="shared" si="5"/>
        <v>88878952.800000012</v>
      </c>
      <c r="Q88" s="17">
        <f t="shared" si="5"/>
        <v>1316</v>
      </c>
      <c r="R88" s="17">
        <f t="shared" si="5"/>
        <v>633591.65999999992</v>
      </c>
      <c r="S88" s="17">
        <f t="shared" si="5"/>
        <v>2529182</v>
      </c>
      <c r="T88" s="17">
        <f t="shared" si="5"/>
        <v>451554164.83999979</v>
      </c>
      <c r="U88" s="17">
        <f t="shared" si="5"/>
        <v>370126364.62295091</v>
      </c>
      <c r="V88" s="17">
        <v>92273658.639344275</v>
      </c>
      <c r="W88" s="17"/>
      <c r="X88" s="17">
        <f>+U88-V88+W88</f>
        <v>277852705.98360664</v>
      </c>
    </row>
    <row r="89" spans="2:24" x14ac:dyDescent="0.25">
      <c r="B89" s="9" t="s">
        <v>19</v>
      </c>
      <c r="C89" s="13">
        <v>37180</v>
      </c>
      <c r="D89" s="14">
        <v>6307643.6500000013</v>
      </c>
      <c r="E89" s="14">
        <v>239</v>
      </c>
      <c r="F89" s="14">
        <v>37899.69</v>
      </c>
      <c r="G89" s="14">
        <v>1472</v>
      </c>
      <c r="H89" s="14">
        <v>328290.37000000005</v>
      </c>
      <c r="I89" s="14">
        <v>1862</v>
      </c>
      <c r="J89" s="14">
        <v>383672.85999999993</v>
      </c>
      <c r="K89" s="14">
        <v>847</v>
      </c>
      <c r="L89" s="14">
        <v>183165.93999999997</v>
      </c>
      <c r="M89" s="14">
        <v>255</v>
      </c>
      <c r="N89" s="14">
        <v>88661.39</v>
      </c>
      <c r="O89" s="14">
        <v>14582</v>
      </c>
      <c r="P89" s="14">
        <v>6283319.5799999982</v>
      </c>
      <c r="Q89" s="14">
        <v>0</v>
      </c>
      <c r="R89" s="14">
        <v>0</v>
      </c>
      <c r="S89" s="14">
        <v>56437</v>
      </c>
      <c r="T89" s="14">
        <v>13612653.479999999</v>
      </c>
      <c r="U89" s="15">
        <v>11157912.688524585</v>
      </c>
    </row>
    <row r="90" spans="2:24" x14ac:dyDescent="0.25">
      <c r="B90" s="9" t="s">
        <v>20</v>
      </c>
      <c r="C90" s="13">
        <v>53229</v>
      </c>
      <c r="D90" s="14">
        <v>8631941.2400000002</v>
      </c>
      <c r="E90" s="14">
        <v>2556</v>
      </c>
      <c r="F90" s="14">
        <v>178215.26999999996</v>
      </c>
      <c r="G90" s="14">
        <v>2543</v>
      </c>
      <c r="H90" s="14">
        <v>573916.27000000014</v>
      </c>
      <c r="I90" s="14">
        <v>3249</v>
      </c>
      <c r="J90" s="14">
        <v>621280.9600000002</v>
      </c>
      <c r="K90" s="14">
        <v>1167</v>
      </c>
      <c r="L90" s="14">
        <v>258230.88999999996</v>
      </c>
      <c r="M90" s="14">
        <v>242</v>
      </c>
      <c r="N90" s="14">
        <v>93251.549999999988</v>
      </c>
      <c r="O90" s="14">
        <v>23574</v>
      </c>
      <c r="P90" s="14">
        <v>9531830.9600000009</v>
      </c>
      <c r="Q90" s="14">
        <v>1496</v>
      </c>
      <c r="R90" s="14">
        <v>482977.15</v>
      </c>
      <c r="S90" s="14">
        <v>88056</v>
      </c>
      <c r="T90" s="14">
        <v>20371644.290000003</v>
      </c>
      <c r="U90" s="15">
        <v>16698069.090163916</v>
      </c>
    </row>
    <row r="91" spans="2:24" x14ac:dyDescent="0.25">
      <c r="B91" s="9" t="s">
        <v>21</v>
      </c>
      <c r="C91" s="13">
        <v>121620</v>
      </c>
      <c r="D91" s="14">
        <v>19915562.419999998</v>
      </c>
      <c r="E91" s="14">
        <v>822</v>
      </c>
      <c r="F91" s="14">
        <v>127769.18999999999</v>
      </c>
      <c r="G91" s="14">
        <v>5935</v>
      </c>
      <c r="H91" s="14">
        <v>1261281.7000000004</v>
      </c>
      <c r="I91" s="14">
        <v>6013</v>
      </c>
      <c r="J91" s="14">
        <v>1200163.5300000005</v>
      </c>
      <c r="K91" s="14">
        <v>2724</v>
      </c>
      <c r="L91" s="14">
        <v>558435.92000000027</v>
      </c>
      <c r="M91" s="14">
        <v>653</v>
      </c>
      <c r="N91" s="14">
        <v>212187.13999999998</v>
      </c>
      <c r="O91" s="14">
        <v>14229</v>
      </c>
      <c r="P91" s="14">
        <v>5937588.0799999991</v>
      </c>
      <c r="Q91" s="14">
        <v>0</v>
      </c>
      <c r="R91" s="14">
        <v>0</v>
      </c>
      <c r="S91" s="14">
        <v>151996</v>
      </c>
      <c r="T91" s="14">
        <v>29212987.980000004</v>
      </c>
      <c r="U91" s="15">
        <v>23945072.114754084</v>
      </c>
    </row>
    <row r="92" spans="2:24" x14ac:dyDescent="0.25">
      <c r="B92" s="9" t="s">
        <v>22</v>
      </c>
      <c r="C92" s="13">
        <v>82138</v>
      </c>
      <c r="D92" s="14">
        <v>13935962.520000007</v>
      </c>
      <c r="E92" s="14">
        <v>196</v>
      </c>
      <c r="F92" s="14">
        <v>31159.83</v>
      </c>
      <c r="G92" s="14">
        <v>2824</v>
      </c>
      <c r="H92" s="14">
        <v>633924.95000000007</v>
      </c>
      <c r="I92" s="14">
        <v>2306</v>
      </c>
      <c r="J92" s="14">
        <v>458287.73000000021</v>
      </c>
      <c r="K92" s="14">
        <v>1444</v>
      </c>
      <c r="L92" s="14">
        <v>321636.37</v>
      </c>
      <c r="M92" s="14">
        <v>165</v>
      </c>
      <c r="N92" s="14">
        <v>54688.340000000004</v>
      </c>
      <c r="O92" s="14">
        <v>5850</v>
      </c>
      <c r="P92" s="14">
        <v>2539575.58</v>
      </c>
      <c r="Q92" s="14">
        <v>0</v>
      </c>
      <c r="R92" s="14">
        <v>0</v>
      </c>
      <c r="S92" s="14">
        <v>94923</v>
      </c>
      <c r="T92" s="14">
        <v>17975235.320000011</v>
      </c>
      <c r="U92" s="15">
        <v>14733799.442622948</v>
      </c>
    </row>
    <row r="93" spans="2:24" x14ac:dyDescent="0.25">
      <c r="B93" s="9" t="s">
        <v>23</v>
      </c>
      <c r="C93" s="13">
        <v>321210</v>
      </c>
      <c r="D93" s="14">
        <v>54060047.229999974</v>
      </c>
      <c r="E93" s="14">
        <v>2065</v>
      </c>
      <c r="F93" s="14">
        <v>290714.23999999993</v>
      </c>
      <c r="G93" s="14">
        <v>14552</v>
      </c>
      <c r="H93" s="14">
        <v>3212708.5600000005</v>
      </c>
      <c r="I93" s="14">
        <v>22193</v>
      </c>
      <c r="J93" s="14">
        <v>2920145.85</v>
      </c>
      <c r="K93" s="14">
        <v>6212</v>
      </c>
      <c r="L93" s="14">
        <v>1271873.8499999994</v>
      </c>
      <c r="M93" s="14">
        <v>1083</v>
      </c>
      <c r="N93" s="14">
        <v>356561.92000000004</v>
      </c>
      <c r="O93" s="14">
        <v>40594</v>
      </c>
      <c r="P93" s="14">
        <v>16970800.059999995</v>
      </c>
      <c r="Q93" s="14">
        <v>0</v>
      </c>
      <c r="R93" s="14">
        <v>0</v>
      </c>
      <c r="S93" s="14">
        <v>407909</v>
      </c>
      <c r="T93" s="14">
        <v>79082851.709999979</v>
      </c>
      <c r="U93" s="15">
        <v>64822009.598360598</v>
      </c>
    </row>
    <row r="94" spans="2:24" x14ac:dyDescent="0.25">
      <c r="B94" s="9" t="s">
        <v>24</v>
      </c>
      <c r="C94" s="13">
        <v>47558</v>
      </c>
      <c r="D94" s="14">
        <v>8216756.6799999978</v>
      </c>
      <c r="E94" s="14">
        <v>290</v>
      </c>
      <c r="F94" s="14">
        <v>49139.130000000005</v>
      </c>
      <c r="G94" s="14">
        <v>1577</v>
      </c>
      <c r="H94" s="14">
        <v>358045.88000000006</v>
      </c>
      <c r="I94" s="14">
        <v>2352</v>
      </c>
      <c r="J94" s="14">
        <v>500843.33999999991</v>
      </c>
      <c r="K94" s="14">
        <v>982</v>
      </c>
      <c r="L94" s="14">
        <v>217361.00000000003</v>
      </c>
      <c r="M94" s="14">
        <v>270</v>
      </c>
      <c r="N94" s="14">
        <v>111126.32</v>
      </c>
      <c r="O94" s="14">
        <v>13332</v>
      </c>
      <c r="P94" s="14">
        <v>5868861.04</v>
      </c>
      <c r="Q94" s="14">
        <v>2</v>
      </c>
      <c r="R94" s="14">
        <v>1456</v>
      </c>
      <c r="S94" s="14">
        <v>66363</v>
      </c>
      <c r="T94" s="14">
        <v>15323589.390000004</v>
      </c>
      <c r="U94" s="15">
        <v>12560319.172131149</v>
      </c>
    </row>
    <row r="95" spans="2:24" x14ac:dyDescent="0.25">
      <c r="B95" s="9" t="s">
        <v>25</v>
      </c>
      <c r="C95" s="13">
        <v>82778</v>
      </c>
      <c r="D95" s="14">
        <v>12641086.520000014</v>
      </c>
      <c r="E95" s="14">
        <v>522</v>
      </c>
      <c r="F95" s="14">
        <v>73811.080000000045</v>
      </c>
      <c r="G95" s="14">
        <v>3320</v>
      </c>
      <c r="H95" s="14">
        <v>626132.93999999994</v>
      </c>
      <c r="I95" s="14">
        <v>2636</v>
      </c>
      <c r="J95" s="14">
        <v>529245.8200000003</v>
      </c>
      <c r="K95" s="14">
        <v>1361</v>
      </c>
      <c r="L95" s="14">
        <v>245067.49000000005</v>
      </c>
      <c r="M95" s="14">
        <v>306</v>
      </c>
      <c r="N95" s="14">
        <v>106310.21999999999</v>
      </c>
      <c r="O95" s="14">
        <v>30063</v>
      </c>
      <c r="P95" s="14">
        <v>11799170.039999994</v>
      </c>
      <c r="Q95" s="14">
        <v>201</v>
      </c>
      <c r="R95" s="14">
        <v>34896.870000000003</v>
      </c>
      <c r="S95" s="14">
        <v>121187</v>
      </c>
      <c r="T95" s="14">
        <v>26055720.980000012</v>
      </c>
      <c r="U95" s="15">
        <v>21357148.344262239</v>
      </c>
    </row>
    <row r="96" spans="2:24" x14ac:dyDescent="0.25">
      <c r="B96" s="9" t="s">
        <v>26</v>
      </c>
      <c r="C96" s="13">
        <v>675600</v>
      </c>
      <c r="D96" s="14">
        <v>96966932.209999993</v>
      </c>
      <c r="E96" s="14">
        <v>1360</v>
      </c>
      <c r="F96" s="14">
        <v>190302.16000000009</v>
      </c>
      <c r="G96" s="14">
        <v>14384</v>
      </c>
      <c r="H96" s="14">
        <v>3134335.31</v>
      </c>
      <c r="I96" s="14">
        <v>26672</v>
      </c>
      <c r="J96" s="14">
        <v>3841583.6600000015</v>
      </c>
      <c r="K96" s="14">
        <v>2787</v>
      </c>
      <c r="L96" s="14">
        <v>595666.0900000002</v>
      </c>
      <c r="M96" s="14">
        <v>423</v>
      </c>
      <c r="N96" s="14">
        <v>155499.97</v>
      </c>
      <c r="O96" s="14">
        <v>1003</v>
      </c>
      <c r="P96" s="14">
        <v>372160.41999999987</v>
      </c>
      <c r="Q96" s="14">
        <v>0</v>
      </c>
      <c r="R96" s="14">
        <v>0</v>
      </c>
      <c r="S96" s="14">
        <v>722229</v>
      </c>
      <c r="T96" s="14">
        <v>105256479.81999993</v>
      </c>
      <c r="U96" s="15">
        <v>86275803.131147519</v>
      </c>
    </row>
    <row r="97" spans="2:24" x14ac:dyDescent="0.25">
      <c r="B97" s="9" t="s">
        <v>27</v>
      </c>
      <c r="C97" s="13">
        <v>39816</v>
      </c>
      <c r="D97" s="14">
        <v>6653072.4200000009</v>
      </c>
      <c r="E97" s="14">
        <v>240</v>
      </c>
      <c r="F97" s="14">
        <v>38735.510000000009</v>
      </c>
      <c r="G97" s="14">
        <v>1992</v>
      </c>
      <c r="H97" s="14">
        <v>444957.64999999985</v>
      </c>
      <c r="I97" s="14">
        <v>2223</v>
      </c>
      <c r="J97" s="14">
        <v>432182.57999999996</v>
      </c>
      <c r="K97" s="14">
        <v>914</v>
      </c>
      <c r="L97" s="14">
        <v>201515.75999999998</v>
      </c>
      <c r="M97" s="14">
        <v>289</v>
      </c>
      <c r="N97" s="14">
        <v>101183.6</v>
      </c>
      <c r="O97" s="14">
        <v>16233</v>
      </c>
      <c r="P97" s="14">
        <v>7171575.620000001</v>
      </c>
      <c r="Q97" s="14">
        <v>0</v>
      </c>
      <c r="R97" s="14">
        <v>0</v>
      </c>
      <c r="S97" s="14">
        <v>61707</v>
      </c>
      <c r="T97" s="14">
        <v>15043223.140000006</v>
      </c>
      <c r="U97" s="15">
        <v>12330510.770491807</v>
      </c>
    </row>
    <row r="98" spans="2:24" x14ac:dyDescent="0.25">
      <c r="B98" s="9" t="s">
        <v>28</v>
      </c>
      <c r="C98" s="13">
        <v>56996</v>
      </c>
      <c r="D98" s="14">
        <v>9807565.7600000016</v>
      </c>
      <c r="E98" s="14">
        <v>433</v>
      </c>
      <c r="F98" s="14">
        <v>69556.25</v>
      </c>
      <c r="G98" s="14">
        <v>2730</v>
      </c>
      <c r="H98" s="14">
        <v>629055.71999999986</v>
      </c>
      <c r="I98" s="14">
        <v>1756</v>
      </c>
      <c r="J98" s="14">
        <v>352065.7</v>
      </c>
      <c r="K98" s="14">
        <v>1011</v>
      </c>
      <c r="L98" s="14">
        <v>224540.25999999992</v>
      </c>
      <c r="M98" s="14">
        <v>456</v>
      </c>
      <c r="N98" s="14">
        <v>165759.75</v>
      </c>
      <c r="O98" s="14">
        <v>18370</v>
      </c>
      <c r="P98" s="14">
        <v>8145916.3099999996</v>
      </c>
      <c r="Q98" s="14">
        <v>852</v>
      </c>
      <c r="R98" s="14">
        <v>596705.47</v>
      </c>
      <c r="S98" s="14">
        <v>82604</v>
      </c>
      <c r="T98" s="14">
        <v>19991165.219999995</v>
      </c>
      <c r="U98" s="15">
        <v>16386201.000000004</v>
      </c>
    </row>
    <row r="99" spans="2:24" x14ac:dyDescent="0.25">
      <c r="B99" s="9" t="s">
        <v>0</v>
      </c>
      <c r="C99" s="13">
        <v>64550</v>
      </c>
      <c r="D99" s="14">
        <v>10755003.73000001</v>
      </c>
      <c r="E99" s="14">
        <v>259</v>
      </c>
      <c r="F99" s="14">
        <v>40951.710000000014</v>
      </c>
      <c r="G99" s="14">
        <v>3432</v>
      </c>
      <c r="H99" s="14">
        <v>765911.26999999979</v>
      </c>
      <c r="I99" s="14">
        <v>1221</v>
      </c>
      <c r="J99" s="14">
        <v>248532.6</v>
      </c>
      <c r="K99" s="14">
        <v>2716</v>
      </c>
      <c r="L99" s="14">
        <v>607304.52999999991</v>
      </c>
      <c r="M99" s="14">
        <v>433</v>
      </c>
      <c r="N99" s="14">
        <v>161793.82</v>
      </c>
      <c r="O99" s="14">
        <v>15156</v>
      </c>
      <c r="P99" s="14">
        <v>6595841.1099999994</v>
      </c>
      <c r="Q99" s="14">
        <v>0</v>
      </c>
      <c r="R99" s="14">
        <v>0</v>
      </c>
      <c r="S99" s="14">
        <v>87767</v>
      </c>
      <c r="T99" s="14">
        <v>19175338.769999996</v>
      </c>
      <c r="U99" s="15">
        <v>15717490.795081971</v>
      </c>
    </row>
    <row r="100" spans="2:24" x14ac:dyDescent="0.25">
      <c r="B100" s="9" t="s">
        <v>29</v>
      </c>
      <c r="C100" s="13">
        <v>77342</v>
      </c>
      <c r="D100" s="14">
        <v>12858843.340000009</v>
      </c>
      <c r="E100" s="14">
        <v>572</v>
      </c>
      <c r="F100" s="14">
        <v>57566.64</v>
      </c>
      <c r="G100" s="14">
        <v>4460</v>
      </c>
      <c r="H100" s="14">
        <v>986636.21999999986</v>
      </c>
      <c r="I100" s="14">
        <v>2520</v>
      </c>
      <c r="J100" s="14">
        <v>315580.99000000011</v>
      </c>
      <c r="K100" s="14">
        <v>1823</v>
      </c>
      <c r="L100" s="14">
        <v>381420.31000000017</v>
      </c>
      <c r="M100" s="14">
        <v>597</v>
      </c>
      <c r="N100" s="14">
        <v>214998.36999999997</v>
      </c>
      <c r="O100" s="14">
        <v>16658</v>
      </c>
      <c r="P100" s="14">
        <v>6965709.2299999986</v>
      </c>
      <c r="Q100" s="14">
        <v>2</v>
      </c>
      <c r="R100" s="14">
        <v>1662</v>
      </c>
      <c r="S100" s="14">
        <v>103974</v>
      </c>
      <c r="T100" s="14">
        <v>21782417.100000013</v>
      </c>
      <c r="U100" s="15">
        <v>17854440.245901641</v>
      </c>
    </row>
    <row r="101" spans="2:24" x14ac:dyDescent="0.25">
      <c r="B101" s="9" t="s">
        <v>30</v>
      </c>
      <c r="C101" s="13">
        <v>316737</v>
      </c>
      <c r="D101" s="14">
        <v>51281945.429999985</v>
      </c>
      <c r="E101" s="14">
        <v>837</v>
      </c>
      <c r="F101" s="14">
        <v>132374.20000000001</v>
      </c>
      <c r="G101" s="14">
        <v>9272</v>
      </c>
      <c r="H101" s="14">
        <v>2067955.5900000012</v>
      </c>
      <c r="I101" s="14">
        <v>7603</v>
      </c>
      <c r="J101" s="14">
        <v>1516944.7400000005</v>
      </c>
      <c r="K101" s="14">
        <v>2703</v>
      </c>
      <c r="L101" s="14">
        <v>576156.5</v>
      </c>
      <c r="M101" s="14">
        <v>364</v>
      </c>
      <c r="N101" s="14">
        <v>141110.82</v>
      </c>
      <c r="O101" s="14">
        <v>699</v>
      </c>
      <c r="P101" s="14">
        <v>311236.00999999989</v>
      </c>
      <c r="Q101" s="14">
        <v>0</v>
      </c>
      <c r="R101" s="14">
        <v>0</v>
      </c>
      <c r="S101" s="14">
        <v>338215</v>
      </c>
      <c r="T101" s="14">
        <v>56027723.289999947</v>
      </c>
      <c r="U101" s="15">
        <v>45924363.352459043</v>
      </c>
    </row>
    <row r="102" spans="2:24" x14ac:dyDescent="0.25">
      <c r="B102" s="16" t="s">
        <v>33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>
        <v>926158.76</v>
      </c>
      <c r="U102" s="22">
        <f>T102/1.22</f>
        <v>759146.52459016396</v>
      </c>
      <c r="V102" s="22"/>
      <c r="W102" s="22"/>
      <c r="X102" s="22"/>
    </row>
    <row r="103" spans="2:24" x14ac:dyDescent="0.25">
      <c r="B103" s="16" t="s">
        <v>42</v>
      </c>
      <c r="C103" s="17">
        <f t="shared" ref="C103:U103" si="6">SUM(C89:C102)</f>
        <v>1976754</v>
      </c>
      <c r="D103" s="17">
        <f t="shared" si="6"/>
        <v>312032363.14999998</v>
      </c>
      <c r="E103" s="17">
        <f t="shared" si="6"/>
        <v>10391</v>
      </c>
      <c r="F103" s="17">
        <f t="shared" si="6"/>
        <v>1318194.8999999999</v>
      </c>
      <c r="G103" s="17">
        <f t="shared" si="6"/>
        <v>68493</v>
      </c>
      <c r="H103" s="17">
        <f t="shared" si="6"/>
        <v>15023152.430000005</v>
      </c>
      <c r="I103" s="17">
        <f t="shared" si="6"/>
        <v>82606</v>
      </c>
      <c r="J103" s="17">
        <f t="shared" si="6"/>
        <v>13320530.360000003</v>
      </c>
      <c r="K103" s="17">
        <f t="shared" si="6"/>
        <v>26691</v>
      </c>
      <c r="L103" s="17">
        <f t="shared" si="6"/>
        <v>5642374.9100000001</v>
      </c>
      <c r="M103" s="17">
        <f t="shared" si="6"/>
        <v>5536</v>
      </c>
      <c r="N103" s="17">
        <f t="shared" si="6"/>
        <v>1963133.2100000002</v>
      </c>
      <c r="O103" s="17">
        <f t="shared" si="6"/>
        <v>210343</v>
      </c>
      <c r="P103" s="17">
        <f t="shared" si="6"/>
        <v>88493584.039999992</v>
      </c>
      <c r="Q103" s="17">
        <f t="shared" si="6"/>
        <v>2553</v>
      </c>
      <c r="R103" s="17">
        <f t="shared" si="6"/>
        <v>1117697.49</v>
      </c>
      <c r="S103" s="17">
        <f t="shared" si="6"/>
        <v>2383367</v>
      </c>
      <c r="T103" s="17">
        <f t="shared" si="6"/>
        <v>439837189.24999988</v>
      </c>
      <c r="U103" s="17">
        <f t="shared" si="6"/>
        <v>360522286.27049172</v>
      </c>
      <c r="V103" s="17">
        <v>82355902.737704918</v>
      </c>
      <c r="W103" s="17"/>
      <c r="X103" s="17">
        <f>+U103-V103+W103</f>
        <v>278166383.53278679</v>
      </c>
    </row>
    <row r="104" spans="2:24" x14ac:dyDescent="0.25">
      <c r="B104" s="9" t="s">
        <v>19</v>
      </c>
      <c r="C104" s="18">
        <v>41869</v>
      </c>
      <c r="D104" s="19">
        <v>7114033.400000005</v>
      </c>
      <c r="E104" s="19">
        <v>187</v>
      </c>
      <c r="F104" s="19">
        <v>30094.35</v>
      </c>
      <c r="G104" s="19">
        <v>1642</v>
      </c>
      <c r="H104" s="19">
        <v>364341.56000000011</v>
      </c>
      <c r="I104" s="19">
        <v>1863</v>
      </c>
      <c r="J104" s="19">
        <v>379413.21</v>
      </c>
      <c r="K104" s="19">
        <v>916</v>
      </c>
      <c r="L104" s="19">
        <v>198306.18000000002</v>
      </c>
      <c r="M104" s="19">
        <v>240</v>
      </c>
      <c r="N104" s="19">
        <v>88907.14</v>
      </c>
      <c r="O104" s="19">
        <v>14931</v>
      </c>
      <c r="P104" s="19">
        <v>6460321.2199999979</v>
      </c>
      <c r="Q104" s="19">
        <v>2</v>
      </c>
      <c r="R104" s="19">
        <v>1370.38</v>
      </c>
      <c r="S104" s="19">
        <v>61650</v>
      </c>
      <c r="T104" s="19">
        <v>14636787.440000005</v>
      </c>
      <c r="U104" s="20">
        <v>11997366.754098348</v>
      </c>
    </row>
    <row r="105" spans="2:24" x14ac:dyDescent="0.25">
      <c r="B105" s="9" t="s">
        <v>20</v>
      </c>
      <c r="C105" s="13">
        <v>56645</v>
      </c>
      <c r="D105" s="14">
        <v>9258347.1200000066</v>
      </c>
      <c r="E105" s="14">
        <v>2662</v>
      </c>
      <c r="F105" s="14">
        <v>215580.36000000004</v>
      </c>
      <c r="G105" s="14">
        <v>2700</v>
      </c>
      <c r="H105" s="14">
        <v>608524.30000000028</v>
      </c>
      <c r="I105" s="14">
        <v>3300</v>
      </c>
      <c r="J105" s="14">
        <v>636698.33000000019</v>
      </c>
      <c r="K105" s="14">
        <v>1211</v>
      </c>
      <c r="L105" s="14">
        <v>264053.1399999999</v>
      </c>
      <c r="M105" s="14">
        <v>272</v>
      </c>
      <c r="N105" s="14">
        <v>105246.37999999999</v>
      </c>
      <c r="O105" s="14">
        <v>26353</v>
      </c>
      <c r="P105" s="14">
        <v>10690578.919999998</v>
      </c>
      <c r="Q105" s="14">
        <v>2580</v>
      </c>
      <c r="R105" s="14">
        <v>902216.54</v>
      </c>
      <c r="S105" s="14">
        <v>95723</v>
      </c>
      <c r="T105" s="14">
        <v>22681245.090000004</v>
      </c>
      <c r="U105" s="15">
        <v>18591184.499999978</v>
      </c>
    </row>
    <row r="106" spans="2:24" x14ac:dyDescent="0.25">
      <c r="B106" s="9" t="s">
        <v>21</v>
      </c>
      <c r="C106" s="13">
        <v>144457</v>
      </c>
      <c r="D106" s="14">
        <v>23735190.220000003</v>
      </c>
      <c r="E106" s="14">
        <v>889</v>
      </c>
      <c r="F106" s="14">
        <v>140484.62</v>
      </c>
      <c r="G106" s="14">
        <v>6177</v>
      </c>
      <c r="H106" s="14">
        <v>1305698.4000000004</v>
      </c>
      <c r="I106" s="14">
        <v>6463</v>
      </c>
      <c r="J106" s="14">
        <v>1302797.6300000006</v>
      </c>
      <c r="K106" s="14">
        <v>2703</v>
      </c>
      <c r="L106" s="14">
        <v>555980.97999999986</v>
      </c>
      <c r="M106" s="14">
        <v>558</v>
      </c>
      <c r="N106" s="14">
        <v>191646.29000000004</v>
      </c>
      <c r="O106" s="14">
        <v>14155</v>
      </c>
      <c r="P106" s="14">
        <v>5895293.1100000003</v>
      </c>
      <c r="Q106" s="14">
        <v>0</v>
      </c>
      <c r="R106" s="14">
        <v>0</v>
      </c>
      <c r="S106" s="14">
        <v>175402</v>
      </c>
      <c r="T106" s="14">
        <v>33127091.250000015</v>
      </c>
      <c r="U106" s="15">
        <v>27153353.483606543</v>
      </c>
    </row>
    <row r="107" spans="2:24" x14ac:dyDescent="0.25">
      <c r="B107" s="9" t="s">
        <v>22</v>
      </c>
      <c r="C107" s="13">
        <v>99774</v>
      </c>
      <c r="D107" s="14">
        <v>16944883.140000004</v>
      </c>
      <c r="E107" s="14">
        <v>191</v>
      </c>
      <c r="F107" s="14">
        <v>30117.380000000005</v>
      </c>
      <c r="G107" s="14">
        <v>3010</v>
      </c>
      <c r="H107" s="14">
        <v>682513.9</v>
      </c>
      <c r="I107" s="14">
        <v>2241</v>
      </c>
      <c r="J107" s="14">
        <v>441176.09999999969</v>
      </c>
      <c r="K107" s="14">
        <v>1636</v>
      </c>
      <c r="L107" s="14">
        <v>365501.63999999996</v>
      </c>
      <c r="M107" s="14">
        <v>228</v>
      </c>
      <c r="N107" s="14">
        <v>77186.539999999994</v>
      </c>
      <c r="O107" s="14">
        <v>5914</v>
      </c>
      <c r="P107" s="14">
        <v>2578031.8499999996</v>
      </c>
      <c r="Q107" s="14">
        <v>0</v>
      </c>
      <c r="R107" s="14">
        <v>0</v>
      </c>
      <c r="S107" s="14">
        <v>112994</v>
      </c>
      <c r="T107" s="14">
        <v>21119410.550000008</v>
      </c>
      <c r="U107" s="15">
        <v>17310992.254098348</v>
      </c>
    </row>
    <row r="108" spans="2:24" x14ac:dyDescent="0.25">
      <c r="B108" s="9" t="s">
        <v>23</v>
      </c>
      <c r="C108" s="13">
        <v>348600</v>
      </c>
      <c r="D108" s="14">
        <v>58850589.039999999</v>
      </c>
      <c r="E108" s="14">
        <v>1913</v>
      </c>
      <c r="F108" s="14">
        <v>284903.92</v>
      </c>
      <c r="G108" s="14">
        <v>15263</v>
      </c>
      <c r="H108" s="14">
        <v>3362232.5700000017</v>
      </c>
      <c r="I108" s="14">
        <v>22600</v>
      </c>
      <c r="J108" s="14">
        <v>3017723.2599999993</v>
      </c>
      <c r="K108" s="14">
        <v>6443</v>
      </c>
      <c r="L108" s="14">
        <v>1337839.2700000007</v>
      </c>
      <c r="M108" s="14">
        <v>874</v>
      </c>
      <c r="N108" s="14">
        <v>294354.34999999998</v>
      </c>
      <c r="O108" s="14">
        <v>42777</v>
      </c>
      <c r="P108" s="14">
        <v>18078823.190000009</v>
      </c>
      <c r="Q108" s="14">
        <v>1</v>
      </c>
      <c r="R108" s="14">
        <v>934</v>
      </c>
      <c r="S108" s="14">
        <v>438471</v>
      </c>
      <c r="T108" s="14">
        <v>85227399.599999964</v>
      </c>
      <c r="U108" s="15">
        <v>69858524.262295052</v>
      </c>
    </row>
    <row r="109" spans="2:24" x14ac:dyDescent="0.25">
      <c r="B109" s="9" t="s">
        <v>24</v>
      </c>
      <c r="C109" s="13">
        <v>54372</v>
      </c>
      <c r="D109" s="14">
        <v>9387402.9100000039</v>
      </c>
      <c r="E109" s="14">
        <v>260</v>
      </c>
      <c r="F109" s="14">
        <v>42583.45</v>
      </c>
      <c r="G109" s="14">
        <v>1739</v>
      </c>
      <c r="H109" s="14">
        <v>396530.6</v>
      </c>
      <c r="I109" s="14">
        <v>2421</v>
      </c>
      <c r="J109" s="14">
        <v>515298.21999999991</v>
      </c>
      <c r="K109" s="14">
        <v>1088</v>
      </c>
      <c r="L109" s="14">
        <v>241439.67999999988</v>
      </c>
      <c r="M109" s="14">
        <v>224</v>
      </c>
      <c r="N109" s="14">
        <v>86352</v>
      </c>
      <c r="O109" s="14">
        <v>15100</v>
      </c>
      <c r="P109" s="14">
        <v>6608358.8000000017</v>
      </c>
      <c r="Q109" s="14">
        <v>0</v>
      </c>
      <c r="R109" s="14">
        <v>0</v>
      </c>
      <c r="S109" s="14">
        <v>75204</v>
      </c>
      <c r="T109" s="14">
        <v>17277965.660000015</v>
      </c>
      <c r="U109" s="15">
        <v>14162266.934426231</v>
      </c>
    </row>
    <row r="110" spans="2:24" x14ac:dyDescent="0.25">
      <c r="B110" s="9" t="s">
        <v>25</v>
      </c>
      <c r="C110" s="13">
        <v>91711</v>
      </c>
      <c r="D110" s="14">
        <v>14134113.70000001</v>
      </c>
      <c r="E110" s="14">
        <v>560</v>
      </c>
      <c r="F110" s="14">
        <v>79086.140000000014</v>
      </c>
      <c r="G110" s="14">
        <v>3163</v>
      </c>
      <c r="H110" s="14">
        <v>611778.55999999959</v>
      </c>
      <c r="I110" s="14">
        <v>2590</v>
      </c>
      <c r="J110" s="14">
        <v>521358.98000000004</v>
      </c>
      <c r="K110" s="14">
        <v>1372</v>
      </c>
      <c r="L110" s="14">
        <v>262503.36999999988</v>
      </c>
      <c r="M110" s="14">
        <v>297</v>
      </c>
      <c r="N110" s="14">
        <v>97111.599999999991</v>
      </c>
      <c r="O110" s="14">
        <v>28062</v>
      </c>
      <c r="P110" s="14">
        <v>11257557.369999994</v>
      </c>
      <c r="Q110" s="14">
        <v>238</v>
      </c>
      <c r="R110" s="14">
        <v>42910.6</v>
      </c>
      <c r="S110" s="14">
        <v>127993</v>
      </c>
      <c r="T110" s="14">
        <v>27006420.320000004</v>
      </c>
      <c r="U110" s="15">
        <v>22136410.098360661</v>
      </c>
    </row>
    <row r="111" spans="2:24" x14ac:dyDescent="0.25">
      <c r="B111" s="9" t="s">
        <v>26</v>
      </c>
      <c r="C111" s="13">
        <v>731736</v>
      </c>
      <c r="D111" s="14">
        <v>106319365.12999995</v>
      </c>
      <c r="E111" s="14">
        <v>1290</v>
      </c>
      <c r="F111" s="14">
        <v>184043.33000000013</v>
      </c>
      <c r="G111" s="14">
        <v>15373</v>
      </c>
      <c r="H111" s="14">
        <v>3372304.24</v>
      </c>
      <c r="I111" s="14">
        <v>27374</v>
      </c>
      <c r="J111" s="14">
        <v>4194671.99</v>
      </c>
      <c r="K111" s="14">
        <v>2891</v>
      </c>
      <c r="L111" s="14">
        <v>614128.4300000004</v>
      </c>
      <c r="M111" s="14">
        <v>473</v>
      </c>
      <c r="N111" s="14">
        <v>165528.25999999998</v>
      </c>
      <c r="O111" s="14">
        <v>999</v>
      </c>
      <c r="P111" s="14">
        <v>374983.60000000003</v>
      </c>
      <c r="Q111" s="14">
        <v>0</v>
      </c>
      <c r="R111" s="14">
        <v>0</v>
      </c>
      <c r="S111" s="14">
        <v>780136</v>
      </c>
      <c r="T111" s="14">
        <v>115225024.97999981</v>
      </c>
      <c r="U111" s="15">
        <v>94446741.786885291</v>
      </c>
    </row>
    <row r="112" spans="2:24" x14ac:dyDescent="0.25">
      <c r="B112" s="9" t="s">
        <v>27</v>
      </c>
      <c r="C112" s="13">
        <v>48694</v>
      </c>
      <c r="D112" s="14">
        <v>8171284.3100000015</v>
      </c>
      <c r="E112" s="14">
        <v>273</v>
      </c>
      <c r="F112" s="14">
        <v>45009.100000000013</v>
      </c>
      <c r="G112" s="14">
        <v>2059</v>
      </c>
      <c r="H112" s="14">
        <v>461039.61999999994</v>
      </c>
      <c r="I112" s="14">
        <v>2315</v>
      </c>
      <c r="J112" s="14">
        <v>450658.84999999992</v>
      </c>
      <c r="K112" s="14">
        <v>946</v>
      </c>
      <c r="L112" s="14">
        <v>208356.99999999991</v>
      </c>
      <c r="M112" s="14">
        <v>354</v>
      </c>
      <c r="N112" s="14">
        <v>119372.41999999997</v>
      </c>
      <c r="O112" s="14">
        <v>17802</v>
      </c>
      <c r="P112" s="14">
        <v>7880349.1499999994</v>
      </c>
      <c r="Q112" s="14">
        <v>0</v>
      </c>
      <c r="R112" s="14">
        <v>0</v>
      </c>
      <c r="S112" s="14">
        <v>72443</v>
      </c>
      <c r="T112" s="14">
        <v>17336070.449999996</v>
      </c>
      <c r="U112" s="15">
        <v>14209893.811475404</v>
      </c>
    </row>
    <row r="113" spans="2:24" x14ac:dyDescent="0.25">
      <c r="B113" s="9" t="s">
        <v>28</v>
      </c>
      <c r="C113" s="13">
        <v>67434</v>
      </c>
      <c r="D113" s="14">
        <v>11635996.880000001</v>
      </c>
      <c r="E113" s="14">
        <v>549</v>
      </c>
      <c r="F113" s="14">
        <v>89065.000000000015</v>
      </c>
      <c r="G113" s="14">
        <v>2810</v>
      </c>
      <c r="H113" s="14">
        <v>649341.02</v>
      </c>
      <c r="I113" s="14">
        <v>1783</v>
      </c>
      <c r="J113" s="14">
        <v>359745.88000000012</v>
      </c>
      <c r="K113" s="14">
        <v>1136</v>
      </c>
      <c r="L113" s="14">
        <v>251704.90000000002</v>
      </c>
      <c r="M113" s="14">
        <v>444</v>
      </c>
      <c r="N113" s="14">
        <v>172887</v>
      </c>
      <c r="O113" s="14">
        <v>18230</v>
      </c>
      <c r="P113" s="14">
        <v>8141191.3499999996</v>
      </c>
      <c r="Q113" s="14">
        <v>919</v>
      </c>
      <c r="R113" s="14">
        <v>647843.61000000022</v>
      </c>
      <c r="S113" s="14">
        <v>93305</v>
      </c>
      <c r="T113" s="14">
        <v>21947775.640000008</v>
      </c>
      <c r="U113" s="15">
        <v>17989980.032786876</v>
      </c>
    </row>
    <row r="114" spans="2:24" x14ac:dyDescent="0.25">
      <c r="B114" s="9" t="s">
        <v>0</v>
      </c>
      <c r="C114" s="13">
        <v>80541</v>
      </c>
      <c r="D114" s="14">
        <v>13445289.460000008</v>
      </c>
      <c r="E114" s="14">
        <v>219</v>
      </c>
      <c r="F114" s="14">
        <v>34935.650000000009</v>
      </c>
      <c r="G114" s="14">
        <v>3759</v>
      </c>
      <c r="H114" s="14">
        <v>836832.60000000009</v>
      </c>
      <c r="I114" s="14">
        <v>1235</v>
      </c>
      <c r="J114" s="14">
        <v>250251.81000000008</v>
      </c>
      <c r="K114" s="14">
        <v>3044</v>
      </c>
      <c r="L114" s="14">
        <v>667910.81000000006</v>
      </c>
      <c r="M114" s="14">
        <v>438</v>
      </c>
      <c r="N114" s="14">
        <v>160087.24000000002</v>
      </c>
      <c r="O114" s="14">
        <v>14591</v>
      </c>
      <c r="P114" s="14">
        <v>6382231.740000003</v>
      </c>
      <c r="Q114" s="14">
        <v>0</v>
      </c>
      <c r="R114" s="14">
        <v>0</v>
      </c>
      <c r="S114" s="14">
        <v>103827</v>
      </c>
      <c r="T114" s="14">
        <v>21777539.309999999</v>
      </c>
      <c r="U114" s="15">
        <v>17850442.057377048</v>
      </c>
    </row>
    <row r="115" spans="2:24" x14ac:dyDescent="0.25">
      <c r="B115" s="9" t="s">
        <v>29</v>
      </c>
      <c r="C115" s="13">
        <v>87439</v>
      </c>
      <c r="D115" s="14">
        <v>14583350.400000008</v>
      </c>
      <c r="E115" s="14">
        <v>652</v>
      </c>
      <c r="F115" s="14">
        <v>55019.470000000008</v>
      </c>
      <c r="G115" s="14">
        <v>4537</v>
      </c>
      <c r="H115" s="14">
        <v>998756.35000000044</v>
      </c>
      <c r="I115" s="14">
        <v>2512</v>
      </c>
      <c r="J115" s="14">
        <v>325214.01999999996</v>
      </c>
      <c r="K115" s="14">
        <v>1842</v>
      </c>
      <c r="L115" s="14">
        <v>382480.18999999994</v>
      </c>
      <c r="M115" s="14">
        <v>582</v>
      </c>
      <c r="N115" s="14">
        <v>212832.41999999998</v>
      </c>
      <c r="O115" s="14">
        <v>19447</v>
      </c>
      <c r="P115" s="14">
        <v>8146696.4400000013</v>
      </c>
      <c r="Q115" s="14">
        <v>0</v>
      </c>
      <c r="R115" s="14">
        <v>0</v>
      </c>
      <c r="S115" s="14">
        <v>117011</v>
      </c>
      <c r="T115" s="14">
        <v>24704349.29000001</v>
      </c>
      <c r="U115" s="15">
        <v>20249466.631147519</v>
      </c>
    </row>
    <row r="116" spans="2:24" x14ac:dyDescent="0.25">
      <c r="B116" s="9" t="s">
        <v>30</v>
      </c>
      <c r="C116" s="13">
        <v>368805</v>
      </c>
      <c r="D116" s="14">
        <v>60122187.199999981</v>
      </c>
      <c r="E116" s="14">
        <v>768</v>
      </c>
      <c r="F116" s="14">
        <v>123059.60000000002</v>
      </c>
      <c r="G116" s="14">
        <v>10248</v>
      </c>
      <c r="H116" s="14">
        <v>2313057.3099999996</v>
      </c>
      <c r="I116" s="14">
        <v>7888</v>
      </c>
      <c r="J116" s="14">
        <v>1577165.8900000004</v>
      </c>
      <c r="K116" s="14">
        <v>3091</v>
      </c>
      <c r="L116" s="14">
        <v>654395.82999999996</v>
      </c>
      <c r="M116" s="14">
        <v>465</v>
      </c>
      <c r="N116" s="14">
        <v>166492.88000000003</v>
      </c>
      <c r="O116" s="14">
        <v>732</v>
      </c>
      <c r="P116" s="14">
        <v>320290.22000000003</v>
      </c>
      <c r="Q116" s="14">
        <v>0</v>
      </c>
      <c r="R116" s="14">
        <v>0</v>
      </c>
      <c r="S116" s="14">
        <v>391997</v>
      </c>
      <c r="T116" s="14">
        <v>65276648.929999977</v>
      </c>
      <c r="U116" s="15">
        <v>53505449.94262293</v>
      </c>
    </row>
    <row r="117" spans="2:24" x14ac:dyDescent="0.25">
      <c r="B117" s="16" t="s">
        <v>33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>
        <v>921005.8</v>
      </c>
      <c r="U117" s="22">
        <f t="shared" ref="U117" si="7">T117/1.22</f>
        <v>754922.78688524594</v>
      </c>
      <c r="V117" s="22"/>
      <c r="W117" s="22"/>
      <c r="X117" s="22"/>
    </row>
    <row r="118" spans="2:24" x14ac:dyDescent="0.25">
      <c r="B118" s="16" t="s">
        <v>43</v>
      </c>
      <c r="C118" s="17">
        <f t="shared" ref="C118:U118" si="8">SUM(C104:C117)</f>
        <v>2222077</v>
      </c>
      <c r="D118" s="17">
        <f t="shared" si="8"/>
        <v>353702032.90999997</v>
      </c>
      <c r="E118" s="17">
        <f t="shared" si="8"/>
        <v>10413</v>
      </c>
      <c r="F118" s="17">
        <f t="shared" si="8"/>
        <v>1353982.3700000003</v>
      </c>
      <c r="G118" s="17">
        <f t="shared" si="8"/>
        <v>72480</v>
      </c>
      <c r="H118" s="17">
        <f t="shared" si="8"/>
        <v>15962951.030000001</v>
      </c>
      <c r="I118" s="17">
        <f t="shared" si="8"/>
        <v>84585</v>
      </c>
      <c r="J118" s="17">
        <f t="shared" si="8"/>
        <v>13972174.17</v>
      </c>
      <c r="K118" s="17">
        <f t="shared" si="8"/>
        <v>28319</v>
      </c>
      <c r="L118" s="17">
        <f t="shared" si="8"/>
        <v>6004601.4199999999</v>
      </c>
      <c r="M118" s="17">
        <f t="shared" si="8"/>
        <v>5449</v>
      </c>
      <c r="N118" s="17">
        <f t="shared" si="8"/>
        <v>1938004.5199999998</v>
      </c>
      <c r="O118" s="17">
        <f t="shared" si="8"/>
        <v>219093</v>
      </c>
      <c r="P118" s="17">
        <f t="shared" si="8"/>
        <v>92814706.960000008</v>
      </c>
      <c r="Q118" s="17">
        <f t="shared" si="8"/>
        <v>3740</v>
      </c>
      <c r="R118" s="17">
        <f t="shared" si="8"/>
        <v>1595275.1300000004</v>
      </c>
      <c r="S118" s="17">
        <f t="shared" si="8"/>
        <v>2646156</v>
      </c>
      <c r="T118" s="17">
        <f t="shared" si="8"/>
        <v>488264734.30999988</v>
      </c>
      <c r="U118" s="17">
        <f t="shared" si="8"/>
        <v>400216995.33606553</v>
      </c>
      <c r="V118" s="17">
        <v>87386070.803278685</v>
      </c>
      <c r="W118" s="17">
        <v>144677194.63934427</v>
      </c>
      <c r="X118" s="17">
        <f>+U118-V118+W118</f>
        <v>457508119.17213112</v>
      </c>
    </row>
    <row r="119" spans="2:24" ht="17.25" customHeight="1" x14ac:dyDescent="0.25">
      <c r="B119" s="9" t="s">
        <v>19</v>
      </c>
      <c r="C119" s="18">
        <v>39850</v>
      </c>
      <c r="D119" s="19">
        <v>6777396.3900000006</v>
      </c>
      <c r="E119" s="19">
        <v>202</v>
      </c>
      <c r="F119" s="19">
        <v>32333.150000000005</v>
      </c>
      <c r="G119" s="19">
        <v>1566</v>
      </c>
      <c r="H119" s="19">
        <v>347559.28</v>
      </c>
      <c r="I119" s="19">
        <v>1926</v>
      </c>
      <c r="J119" s="19">
        <v>388729.16000000009</v>
      </c>
      <c r="K119" s="19">
        <v>888</v>
      </c>
      <c r="L119" s="19">
        <v>192812.24000000008</v>
      </c>
      <c r="M119" s="19">
        <v>225</v>
      </c>
      <c r="N119" s="19">
        <v>86220</v>
      </c>
      <c r="O119" s="19">
        <v>13598</v>
      </c>
      <c r="P119" s="19">
        <v>5862331.3000000007</v>
      </c>
      <c r="Q119" s="19">
        <v>0</v>
      </c>
      <c r="R119" s="19">
        <v>0</v>
      </c>
      <c r="S119" s="19">
        <v>58255</v>
      </c>
      <c r="T119" s="19">
        <v>13687381.520000001</v>
      </c>
      <c r="U119" s="20">
        <v>11219165.180327857</v>
      </c>
    </row>
    <row r="120" spans="2:24" x14ac:dyDescent="0.25">
      <c r="B120" s="9" t="s">
        <v>20</v>
      </c>
      <c r="C120" s="13">
        <v>55157</v>
      </c>
      <c r="D120" s="14">
        <v>8963731.8300000038</v>
      </c>
      <c r="E120" s="14">
        <v>2357</v>
      </c>
      <c r="F120" s="14">
        <v>181395.73000000004</v>
      </c>
      <c r="G120" s="14">
        <v>2491</v>
      </c>
      <c r="H120" s="14">
        <v>566206.88000000012</v>
      </c>
      <c r="I120" s="14">
        <v>3520</v>
      </c>
      <c r="J120" s="14">
        <v>657647.71</v>
      </c>
      <c r="K120" s="14">
        <v>1204</v>
      </c>
      <c r="L120" s="14">
        <v>265147.44</v>
      </c>
      <c r="M120" s="14">
        <v>306</v>
      </c>
      <c r="N120" s="14">
        <v>119237.98</v>
      </c>
      <c r="O120" s="14">
        <v>26702</v>
      </c>
      <c r="P120" s="14">
        <v>10569620.390000004</v>
      </c>
      <c r="Q120" s="14">
        <v>2475</v>
      </c>
      <c r="R120" s="14">
        <v>893713.75999999943</v>
      </c>
      <c r="S120" s="14">
        <v>94212</v>
      </c>
      <c r="T120" s="14">
        <v>22216701.720000003</v>
      </c>
      <c r="U120" s="15">
        <v>18210411.245901614</v>
      </c>
    </row>
    <row r="121" spans="2:24" x14ac:dyDescent="0.25">
      <c r="B121" s="9" t="s">
        <v>21</v>
      </c>
      <c r="C121" s="13">
        <v>136962</v>
      </c>
      <c r="D121" s="14">
        <v>22519613.60000002</v>
      </c>
      <c r="E121" s="14">
        <v>882</v>
      </c>
      <c r="F121" s="14">
        <v>134281.54000000004</v>
      </c>
      <c r="G121" s="14">
        <v>6008</v>
      </c>
      <c r="H121" s="14">
        <v>1280315.7400000002</v>
      </c>
      <c r="I121" s="14">
        <v>6791</v>
      </c>
      <c r="J121" s="14">
        <v>1373701.8500000008</v>
      </c>
      <c r="K121" s="14">
        <v>2468</v>
      </c>
      <c r="L121" s="14">
        <v>511631.41000000021</v>
      </c>
      <c r="M121" s="14">
        <v>620</v>
      </c>
      <c r="N121" s="14">
        <v>207662.69999999998</v>
      </c>
      <c r="O121" s="14">
        <v>13724</v>
      </c>
      <c r="P121" s="14">
        <v>5708024.6599999992</v>
      </c>
      <c r="Q121" s="14">
        <v>0</v>
      </c>
      <c r="R121" s="14">
        <v>0</v>
      </c>
      <c r="S121" s="14">
        <v>167455</v>
      </c>
      <c r="T121" s="14">
        <v>31735231.500000004</v>
      </c>
      <c r="U121" s="15">
        <v>26012484.836065557</v>
      </c>
    </row>
    <row r="122" spans="2:24" x14ac:dyDescent="0.25">
      <c r="B122" s="9" t="s">
        <v>22</v>
      </c>
      <c r="C122" s="13">
        <v>95500</v>
      </c>
      <c r="D122" s="14">
        <v>16221500.170000004</v>
      </c>
      <c r="E122" s="14">
        <v>187</v>
      </c>
      <c r="F122" s="14">
        <v>29759.95</v>
      </c>
      <c r="G122" s="14">
        <v>2851</v>
      </c>
      <c r="H122" s="14">
        <v>640434.97999999986</v>
      </c>
      <c r="I122" s="14">
        <v>2245</v>
      </c>
      <c r="J122" s="14">
        <v>439681.64999999979</v>
      </c>
      <c r="K122" s="14">
        <v>1578</v>
      </c>
      <c r="L122" s="14">
        <v>353745.05999999988</v>
      </c>
      <c r="M122" s="14">
        <v>193</v>
      </c>
      <c r="N122" s="14">
        <v>74574</v>
      </c>
      <c r="O122" s="14">
        <v>5634</v>
      </c>
      <c r="P122" s="14">
        <v>2452737.2499999991</v>
      </c>
      <c r="Q122" s="14">
        <v>0</v>
      </c>
      <c r="R122" s="14">
        <v>0</v>
      </c>
      <c r="S122" s="14">
        <v>108188</v>
      </c>
      <c r="T122" s="14">
        <v>20212433.059999999</v>
      </c>
      <c r="U122" s="15">
        <v>16567568.081967207</v>
      </c>
    </row>
    <row r="123" spans="2:24" x14ac:dyDescent="0.25">
      <c r="B123" s="9" t="s">
        <v>23</v>
      </c>
      <c r="C123" s="13">
        <v>343453</v>
      </c>
      <c r="D123" s="14">
        <v>58003946.809999973</v>
      </c>
      <c r="E123" s="14">
        <v>1834</v>
      </c>
      <c r="F123" s="14">
        <v>277905.81</v>
      </c>
      <c r="G123" s="14">
        <v>14753</v>
      </c>
      <c r="H123" s="14">
        <v>3246879.7200000007</v>
      </c>
      <c r="I123" s="14">
        <v>23474</v>
      </c>
      <c r="J123" s="14">
        <v>3175542.6900000018</v>
      </c>
      <c r="K123" s="14">
        <v>5859</v>
      </c>
      <c r="L123" s="14">
        <v>1217537.8800000004</v>
      </c>
      <c r="M123" s="14">
        <v>918</v>
      </c>
      <c r="N123" s="14">
        <v>310646.21000000002</v>
      </c>
      <c r="O123" s="14">
        <v>40712</v>
      </c>
      <c r="P123" s="14">
        <v>17222678.25</v>
      </c>
      <c r="Q123" s="14">
        <v>0</v>
      </c>
      <c r="R123" s="14">
        <v>0</v>
      </c>
      <c r="S123" s="14">
        <v>431003</v>
      </c>
      <c r="T123" s="14">
        <v>83455137.370000035</v>
      </c>
      <c r="U123" s="15">
        <v>68405850.303278625</v>
      </c>
    </row>
    <row r="124" spans="2:24" x14ac:dyDescent="0.25">
      <c r="B124" s="9" t="s">
        <v>24</v>
      </c>
      <c r="C124" s="13">
        <v>52112</v>
      </c>
      <c r="D124" s="14">
        <v>8990341.0800000019</v>
      </c>
      <c r="E124" s="14">
        <v>265</v>
      </c>
      <c r="F124" s="14">
        <v>43243.55000000001</v>
      </c>
      <c r="G124" s="14">
        <v>1593</v>
      </c>
      <c r="H124" s="14">
        <v>360717.52</v>
      </c>
      <c r="I124" s="14">
        <v>2406</v>
      </c>
      <c r="J124" s="14">
        <v>504807.28000000009</v>
      </c>
      <c r="K124" s="14">
        <v>1052</v>
      </c>
      <c r="L124" s="14">
        <v>232560.55999999997</v>
      </c>
      <c r="M124" s="14">
        <v>282</v>
      </c>
      <c r="N124" s="14">
        <v>107676</v>
      </c>
      <c r="O124" s="14">
        <v>14653</v>
      </c>
      <c r="P124" s="14">
        <v>6415146.5999999996</v>
      </c>
      <c r="Q124" s="14">
        <v>0</v>
      </c>
      <c r="R124" s="14">
        <v>0</v>
      </c>
      <c r="S124" s="14">
        <v>72363</v>
      </c>
      <c r="T124" s="14">
        <v>16654492.590000005</v>
      </c>
      <c r="U124" s="15">
        <v>13651223.434426215</v>
      </c>
    </row>
    <row r="125" spans="2:24" x14ac:dyDescent="0.25">
      <c r="B125" s="9" t="s">
        <v>25</v>
      </c>
      <c r="C125" s="13">
        <v>88975</v>
      </c>
      <c r="D125" s="14">
        <v>13684044.420000015</v>
      </c>
      <c r="E125" s="14">
        <v>655</v>
      </c>
      <c r="F125" s="14">
        <v>91931.060000000041</v>
      </c>
      <c r="G125" s="14">
        <v>3182</v>
      </c>
      <c r="H125" s="14">
        <v>621205.00000000012</v>
      </c>
      <c r="I125" s="14">
        <v>2809</v>
      </c>
      <c r="J125" s="14">
        <v>570967.55000000005</v>
      </c>
      <c r="K125" s="14">
        <v>1238</v>
      </c>
      <c r="L125" s="14">
        <v>241740.85999999993</v>
      </c>
      <c r="M125" s="14">
        <v>318</v>
      </c>
      <c r="N125" s="14">
        <v>112686.29999999997</v>
      </c>
      <c r="O125" s="14">
        <v>27165</v>
      </c>
      <c r="P125" s="14">
        <v>11178521.170000006</v>
      </c>
      <c r="Q125" s="14">
        <v>220</v>
      </c>
      <c r="R125" s="14">
        <v>38371.19</v>
      </c>
      <c r="S125" s="14">
        <v>124562</v>
      </c>
      <c r="T125" s="14">
        <v>26539467.550000019</v>
      </c>
      <c r="U125" s="15">
        <v>21753661.926229496</v>
      </c>
    </row>
    <row r="126" spans="2:24" x14ac:dyDescent="0.25">
      <c r="B126" s="9" t="s">
        <v>26</v>
      </c>
      <c r="C126" s="13">
        <v>748436</v>
      </c>
      <c r="D126" s="14">
        <v>108489390.77999996</v>
      </c>
      <c r="E126" s="14">
        <v>1553</v>
      </c>
      <c r="F126" s="14">
        <v>209697.52</v>
      </c>
      <c r="G126" s="14">
        <v>14798</v>
      </c>
      <c r="H126" s="14">
        <v>3244281.4499999988</v>
      </c>
      <c r="I126" s="14">
        <v>27427</v>
      </c>
      <c r="J126" s="14">
        <v>4215578.0599999996</v>
      </c>
      <c r="K126" s="14">
        <v>2736</v>
      </c>
      <c r="L126" s="14">
        <v>582218.10000000021</v>
      </c>
      <c r="M126" s="14">
        <v>497</v>
      </c>
      <c r="N126" s="14">
        <v>167722.16</v>
      </c>
      <c r="O126" s="14">
        <v>993</v>
      </c>
      <c r="P126" s="14">
        <v>384419.27000000008</v>
      </c>
      <c r="Q126" s="14">
        <v>0</v>
      </c>
      <c r="R126" s="14">
        <v>0</v>
      </c>
      <c r="S126" s="14">
        <v>796440</v>
      </c>
      <c r="T126" s="14">
        <v>117293307.33999993</v>
      </c>
      <c r="U126" s="15">
        <v>96142055.196721271</v>
      </c>
    </row>
    <row r="127" spans="2:24" x14ac:dyDescent="0.25">
      <c r="B127" s="9" t="s">
        <v>27</v>
      </c>
      <c r="C127" s="13">
        <v>46682</v>
      </c>
      <c r="D127" s="14">
        <v>7831607.6100000022</v>
      </c>
      <c r="E127" s="14">
        <v>301</v>
      </c>
      <c r="F127" s="14">
        <v>48648.900000000016</v>
      </c>
      <c r="G127" s="14">
        <v>1854</v>
      </c>
      <c r="H127" s="14">
        <v>413426.49999999994</v>
      </c>
      <c r="I127" s="14">
        <v>2448</v>
      </c>
      <c r="J127" s="14">
        <v>477158.45999999996</v>
      </c>
      <c r="K127" s="14">
        <v>1002</v>
      </c>
      <c r="L127" s="14">
        <v>218917.08</v>
      </c>
      <c r="M127" s="14">
        <v>398</v>
      </c>
      <c r="N127" s="14">
        <v>134740.53999999998</v>
      </c>
      <c r="O127" s="14">
        <v>16404</v>
      </c>
      <c r="P127" s="14">
        <v>7231263.3000000007</v>
      </c>
      <c r="Q127" s="14">
        <v>0</v>
      </c>
      <c r="R127" s="14">
        <v>0</v>
      </c>
      <c r="S127" s="14">
        <v>69089</v>
      </c>
      <c r="T127" s="14">
        <v>16355762.389999999</v>
      </c>
      <c r="U127" s="15">
        <v>13406362.614754096</v>
      </c>
    </row>
    <row r="128" spans="2:24" x14ac:dyDescent="0.25">
      <c r="B128" s="9" t="s">
        <v>28</v>
      </c>
      <c r="C128" s="13">
        <v>66140</v>
      </c>
      <c r="D128" s="14">
        <v>11417436.890000001</v>
      </c>
      <c r="E128" s="14">
        <v>506</v>
      </c>
      <c r="F128" s="14">
        <v>81662.350000000006</v>
      </c>
      <c r="G128" s="14">
        <v>2740</v>
      </c>
      <c r="H128" s="14">
        <v>633282.19999999995</v>
      </c>
      <c r="I128" s="14">
        <v>1919</v>
      </c>
      <c r="J128" s="14">
        <v>388824.74000000005</v>
      </c>
      <c r="K128" s="14">
        <v>1021</v>
      </c>
      <c r="L128" s="14">
        <v>225861.14000000007</v>
      </c>
      <c r="M128" s="14">
        <v>434</v>
      </c>
      <c r="N128" s="14">
        <v>165927</v>
      </c>
      <c r="O128" s="14">
        <v>16383</v>
      </c>
      <c r="P128" s="14">
        <v>7291997.950000003</v>
      </c>
      <c r="Q128" s="14">
        <v>1085</v>
      </c>
      <c r="R128" s="14">
        <v>759709.56</v>
      </c>
      <c r="S128" s="14">
        <v>90228</v>
      </c>
      <c r="T128" s="14">
        <v>20964701.830000002</v>
      </c>
      <c r="U128" s="15">
        <v>17184181.827868853</v>
      </c>
    </row>
    <row r="129" spans="2:24" x14ac:dyDescent="0.25">
      <c r="B129" s="9" t="s">
        <v>0</v>
      </c>
      <c r="C129" s="13">
        <v>81940</v>
      </c>
      <c r="D129" s="14">
        <v>13693791.600000005</v>
      </c>
      <c r="E129" s="14">
        <v>198</v>
      </c>
      <c r="F129" s="14">
        <v>31498.5</v>
      </c>
      <c r="G129" s="14">
        <v>3661</v>
      </c>
      <c r="H129" s="14">
        <v>816111.41000000027</v>
      </c>
      <c r="I129" s="14">
        <v>1215</v>
      </c>
      <c r="J129" s="14">
        <v>247161.04</v>
      </c>
      <c r="K129" s="14">
        <v>2668</v>
      </c>
      <c r="L129" s="14">
        <v>586778.09999999986</v>
      </c>
      <c r="M129" s="14">
        <v>482</v>
      </c>
      <c r="N129" s="14">
        <v>177953.12</v>
      </c>
      <c r="O129" s="14">
        <v>13076</v>
      </c>
      <c r="P129" s="14">
        <v>5718842.080000001</v>
      </c>
      <c r="Q129" s="14">
        <v>2</v>
      </c>
      <c r="R129" s="14">
        <v>1619.19</v>
      </c>
      <c r="S129" s="14">
        <v>103243</v>
      </c>
      <c r="T129" s="14">
        <v>21273755.039999988</v>
      </c>
      <c r="U129" s="15">
        <v>17437504.131147541</v>
      </c>
    </row>
    <row r="130" spans="2:24" x14ac:dyDescent="0.25">
      <c r="B130" s="9" t="s">
        <v>29</v>
      </c>
      <c r="C130" s="13">
        <v>82578</v>
      </c>
      <c r="D130" s="14">
        <v>13789579.07</v>
      </c>
      <c r="E130" s="14">
        <v>523</v>
      </c>
      <c r="F130" s="14">
        <v>55556.460000000006</v>
      </c>
      <c r="G130" s="14">
        <v>4265</v>
      </c>
      <c r="H130" s="14">
        <v>936557.57000000041</v>
      </c>
      <c r="I130" s="14">
        <v>2546</v>
      </c>
      <c r="J130" s="14">
        <v>321683.92000000004</v>
      </c>
      <c r="K130" s="14">
        <v>2003</v>
      </c>
      <c r="L130" s="14">
        <v>414191.28999999992</v>
      </c>
      <c r="M130" s="14">
        <v>715</v>
      </c>
      <c r="N130" s="14">
        <v>265055.40000000002</v>
      </c>
      <c r="O130" s="14">
        <v>19076</v>
      </c>
      <c r="P130" s="14">
        <v>8037310.8400000026</v>
      </c>
      <c r="Q130" s="14">
        <v>0</v>
      </c>
      <c r="R130" s="14">
        <v>0</v>
      </c>
      <c r="S130" s="14">
        <v>111706</v>
      </c>
      <c r="T130" s="14">
        <v>23819934.550000012</v>
      </c>
      <c r="U130" s="15">
        <v>19524536.516393445</v>
      </c>
    </row>
    <row r="131" spans="2:24" x14ac:dyDescent="0.25">
      <c r="B131" s="9" t="s">
        <v>30</v>
      </c>
      <c r="C131" s="13">
        <v>377342</v>
      </c>
      <c r="D131" s="14">
        <v>61431465.850000009</v>
      </c>
      <c r="E131" s="14">
        <v>796</v>
      </c>
      <c r="F131" s="14">
        <v>126711.33000000005</v>
      </c>
      <c r="G131" s="14">
        <v>9964</v>
      </c>
      <c r="H131" s="14">
        <v>2234843.2600000002</v>
      </c>
      <c r="I131" s="14">
        <v>7988</v>
      </c>
      <c r="J131" s="14">
        <v>1589342.560000001</v>
      </c>
      <c r="K131" s="14">
        <v>2791</v>
      </c>
      <c r="L131" s="14">
        <v>601212.40999999968</v>
      </c>
      <c r="M131" s="14">
        <v>519</v>
      </c>
      <c r="N131" s="14">
        <v>190081.48</v>
      </c>
      <c r="O131" s="14">
        <v>732</v>
      </c>
      <c r="P131" s="14">
        <v>318780.14999999997</v>
      </c>
      <c r="Q131" s="14">
        <v>0</v>
      </c>
      <c r="R131" s="14">
        <v>0</v>
      </c>
      <c r="S131" s="14">
        <v>400133</v>
      </c>
      <c r="T131" s="14">
        <v>66492437.039999947</v>
      </c>
      <c r="U131" s="15">
        <v>54501997.573770456</v>
      </c>
    </row>
    <row r="132" spans="2:24" x14ac:dyDescent="0.25">
      <c r="B132" s="16" t="s">
        <v>33</v>
      </c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>
        <v>1075136</v>
      </c>
      <c r="U132" s="22">
        <f t="shared" ref="U132" si="9">T132/1.22</f>
        <v>881259.01639344264</v>
      </c>
      <c r="V132" s="22"/>
      <c r="W132" s="22"/>
      <c r="X132" s="22"/>
    </row>
    <row r="133" spans="2:24" x14ac:dyDescent="0.25">
      <c r="B133" s="16" t="s">
        <v>44</v>
      </c>
      <c r="C133" s="17">
        <f t="shared" ref="C133:U133" si="10">SUM(C119:C132)</f>
        <v>2215127</v>
      </c>
      <c r="D133" s="17">
        <f t="shared" si="10"/>
        <v>351813846.10000002</v>
      </c>
      <c r="E133" s="17">
        <f t="shared" si="10"/>
        <v>10259</v>
      </c>
      <c r="F133" s="17">
        <f t="shared" si="10"/>
        <v>1344625.8500000003</v>
      </c>
      <c r="G133" s="17">
        <f t="shared" si="10"/>
        <v>69726</v>
      </c>
      <c r="H133" s="17">
        <f t="shared" si="10"/>
        <v>15341821.51</v>
      </c>
      <c r="I133" s="17">
        <f t="shared" si="10"/>
        <v>86714</v>
      </c>
      <c r="J133" s="17">
        <f t="shared" si="10"/>
        <v>14350826.670000004</v>
      </c>
      <c r="K133" s="17">
        <f t="shared" si="10"/>
        <v>26508</v>
      </c>
      <c r="L133" s="17">
        <f t="shared" si="10"/>
        <v>5644353.5700000003</v>
      </c>
      <c r="M133" s="17">
        <f t="shared" si="10"/>
        <v>5907</v>
      </c>
      <c r="N133" s="17">
        <f t="shared" si="10"/>
        <v>2120182.8899999997</v>
      </c>
      <c r="O133" s="17">
        <f t="shared" si="10"/>
        <v>208852</v>
      </c>
      <c r="P133" s="17">
        <f t="shared" si="10"/>
        <v>88391673.210000038</v>
      </c>
      <c r="Q133" s="17">
        <f t="shared" si="10"/>
        <v>3782</v>
      </c>
      <c r="R133" s="17">
        <f t="shared" si="10"/>
        <v>1693413.6999999995</v>
      </c>
      <c r="S133" s="17">
        <f t="shared" si="10"/>
        <v>2626877</v>
      </c>
      <c r="T133" s="17">
        <f t="shared" si="10"/>
        <v>481775879.49999988</v>
      </c>
      <c r="U133" s="17">
        <f t="shared" si="10"/>
        <v>394898261.88524568</v>
      </c>
      <c r="V133" s="17">
        <v>101098327.87704919</v>
      </c>
      <c r="W133" s="17"/>
      <c r="X133" s="17">
        <f>+U133-V133+W133</f>
        <v>293799934.00819647</v>
      </c>
    </row>
    <row r="134" spans="2:24" x14ac:dyDescent="0.25">
      <c r="B134" s="9" t="s">
        <v>19</v>
      </c>
      <c r="C134" s="14">
        <v>40049</v>
      </c>
      <c r="D134" s="14">
        <v>6808849.870000001</v>
      </c>
      <c r="E134" s="14">
        <v>229</v>
      </c>
      <c r="F134" s="14">
        <v>36115.599999999999</v>
      </c>
      <c r="G134" s="14">
        <v>1609</v>
      </c>
      <c r="H134" s="14">
        <v>359069.61999999994</v>
      </c>
      <c r="I134" s="14">
        <v>2005</v>
      </c>
      <c r="J134" s="14">
        <v>407033.13000000012</v>
      </c>
      <c r="K134" s="14">
        <v>957</v>
      </c>
      <c r="L134" s="14">
        <v>208137.20000000004</v>
      </c>
      <c r="M134" s="14">
        <v>257</v>
      </c>
      <c r="N134" s="14">
        <v>88896</v>
      </c>
      <c r="O134" s="14">
        <v>15568</v>
      </c>
      <c r="P134" s="14">
        <v>6732326.5500000017</v>
      </c>
      <c r="Q134" s="14">
        <v>0</v>
      </c>
      <c r="R134" s="14">
        <v>0</v>
      </c>
      <c r="S134" s="14">
        <v>60674</v>
      </c>
      <c r="T134" s="14">
        <v>14640427.969999999</v>
      </c>
      <c r="U134" s="15">
        <v>12000350.795081956</v>
      </c>
    </row>
    <row r="135" spans="2:24" x14ac:dyDescent="0.25">
      <c r="B135" s="9" t="s">
        <v>20</v>
      </c>
      <c r="C135" s="14">
        <v>55231</v>
      </c>
      <c r="D135" s="14">
        <v>8959568.4800000023</v>
      </c>
      <c r="E135" s="14">
        <v>2607</v>
      </c>
      <c r="F135" s="14">
        <v>201800.94000000006</v>
      </c>
      <c r="G135" s="14">
        <v>2447</v>
      </c>
      <c r="H135" s="14">
        <v>549475.80000000016</v>
      </c>
      <c r="I135" s="14">
        <v>3414</v>
      </c>
      <c r="J135" s="14">
        <v>651627.47000000044</v>
      </c>
      <c r="K135" s="14">
        <v>1265</v>
      </c>
      <c r="L135" s="14">
        <v>277280.9200000001</v>
      </c>
      <c r="M135" s="14">
        <v>360</v>
      </c>
      <c r="N135" s="14">
        <v>146213.96</v>
      </c>
      <c r="O135" s="14">
        <v>26517</v>
      </c>
      <c r="P135" s="14">
        <v>10468955.809999995</v>
      </c>
      <c r="Q135" s="14">
        <v>2702</v>
      </c>
      <c r="R135" s="14">
        <v>973384.90000000014</v>
      </c>
      <c r="S135" s="14">
        <v>94543</v>
      </c>
      <c r="T135" s="14">
        <v>22228308.280000009</v>
      </c>
      <c r="U135" s="15">
        <v>18219924.819672111</v>
      </c>
    </row>
    <row r="136" spans="2:24" x14ac:dyDescent="0.25">
      <c r="B136" s="9" t="s">
        <v>21</v>
      </c>
      <c r="C136" s="14">
        <v>133526</v>
      </c>
      <c r="D136" s="14">
        <v>21952095.870000012</v>
      </c>
      <c r="E136" s="14">
        <v>1100</v>
      </c>
      <c r="F136" s="14">
        <v>170651.5100000001</v>
      </c>
      <c r="G136" s="14">
        <v>6503</v>
      </c>
      <c r="H136" s="14">
        <v>1386131.1099999999</v>
      </c>
      <c r="I136" s="14">
        <v>6709</v>
      </c>
      <c r="J136" s="14">
        <v>1374486.2000000007</v>
      </c>
      <c r="K136" s="14">
        <v>2525</v>
      </c>
      <c r="L136" s="14">
        <v>525653.29</v>
      </c>
      <c r="M136" s="14">
        <v>683</v>
      </c>
      <c r="N136" s="14">
        <v>213030.08</v>
      </c>
      <c r="O136" s="14">
        <v>14423</v>
      </c>
      <c r="P136" s="14">
        <v>5987783.790000001</v>
      </c>
      <c r="Q136" s="14">
        <v>0</v>
      </c>
      <c r="R136" s="14">
        <v>0</v>
      </c>
      <c r="S136" s="14">
        <v>165469</v>
      </c>
      <c r="T136" s="14">
        <v>31609831.850000005</v>
      </c>
      <c r="U136" s="15">
        <v>25909698.237704914</v>
      </c>
    </row>
    <row r="137" spans="2:24" x14ac:dyDescent="0.25">
      <c r="B137" s="9" t="s">
        <v>22</v>
      </c>
      <c r="C137" s="14">
        <v>93269</v>
      </c>
      <c r="D137" s="14">
        <v>15849385.950000005</v>
      </c>
      <c r="E137" s="14">
        <v>180</v>
      </c>
      <c r="F137" s="14">
        <v>28649.250000000004</v>
      </c>
      <c r="G137" s="14">
        <v>2805</v>
      </c>
      <c r="H137" s="14">
        <v>636177.24</v>
      </c>
      <c r="I137" s="14">
        <v>2438</v>
      </c>
      <c r="J137" s="14">
        <v>482168.18</v>
      </c>
      <c r="K137" s="14">
        <v>1669</v>
      </c>
      <c r="L137" s="14">
        <v>374463.86000000004</v>
      </c>
      <c r="M137" s="14">
        <v>155</v>
      </c>
      <c r="N137" s="14">
        <v>57165</v>
      </c>
      <c r="O137" s="14">
        <v>6508</v>
      </c>
      <c r="P137" s="14">
        <v>2831983.5000000014</v>
      </c>
      <c r="Q137" s="14">
        <v>0</v>
      </c>
      <c r="R137" s="14">
        <v>0</v>
      </c>
      <c r="S137" s="14">
        <v>107024</v>
      </c>
      <c r="T137" s="14">
        <v>20259992.98</v>
      </c>
      <c r="U137" s="15">
        <v>16606551.622950833</v>
      </c>
    </row>
    <row r="138" spans="2:24" x14ac:dyDescent="0.25">
      <c r="B138" s="9" t="s">
        <v>23</v>
      </c>
      <c r="C138" s="14">
        <v>335604</v>
      </c>
      <c r="D138" s="14">
        <v>56650319.509999968</v>
      </c>
      <c r="E138" s="14">
        <v>2002</v>
      </c>
      <c r="F138" s="14">
        <v>302330.27999999997</v>
      </c>
      <c r="G138" s="14">
        <v>15879</v>
      </c>
      <c r="H138" s="14">
        <v>3511904.8500000006</v>
      </c>
      <c r="I138" s="14">
        <v>23206</v>
      </c>
      <c r="J138" s="14">
        <v>3166958.1400000011</v>
      </c>
      <c r="K138" s="14">
        <v>6319</v>
      </c>
      <c r="L138" s="14">
        <v>1291474.9700000002</v>
      </c>
      <c r="M138" s="14">
        <v>1068</v>
      </c>
      <c r="N138" s="14">
        <v>359532.94</v>
      </c>
      <c r="O138" s="14">
        <v>44216</v>
      </c>
      <c r="P138" s="14">
        <v>18739025.269999996</v>
      </c>
      <c r="Q138" s="14">
        <v>1</v>
      </c>
      <c r="R138" s="14">
        <v>934</v>
      </c>
      <c r="S138" s="14">
        <v>428295</v>
      </c>
      <c r="T138" s="14">
        <v>84022479.960000023</v>
      </c>
      <c r="U138" s="15">
        <v>68870885.213114783</v>
      </c>
    </row>
    <row r="139" spans="2:24" x14ac:dyDescent="0.25">
      <c r="B139" s="9" t="s">
        <v>24</v>
      </c>
      <c r="C139" s="14">
        <v>52268</v>
      </c>
      <c r="D139" s="14">
        <v>9039662.6500000041</v>
      </c>
      <c r="E139" s="14">
        <v>301</v>
      </c>
      <c r="F139" s="14">
        <v>49086.150000000009</v>
      </c>
      <c r="G139" s="14">
        <v>1662</v>
      </c>
      <c r="H139" s="14">
        <v>378328.25999999995</v>
      </c>
      <c r="I139" s="14">
        <v>2511</v>
      </c>
      <c r="J139" s="14">
        <v>524823.23999999987</v>
      </c>
      <c r="K139" s="14">
        <v>1069</v>
      </c>
      <c r="L139" s="14">
        <v>238989.09999999995</v>
      </c>
      <c r="M139" s="14">
        <v>299</v>
      </c>
      <c r="N139" s="14">
        <v>119564.54</v>
      </c>
      <c r="O139" s="14">
        <v>13961</v>
      </c>
      <c r="P139" s="14">
        <v>6174820.8500000006</v>
      </c>
      <c r="Q139" s="14">
        <v>0</v>
      </c>
      <c r="R139" s="14">
        <v>0</v>
      </c>
      <c r="S139" s="14">
        <v>72071</v>
      </c>
      <c r="T139" s="14">
        <v>16525274.789999999</v>
      </c>
      <c r="U139" s="15">
        <v>13545307.204918027</v>
      </c>
    </row>
    <row r="140" spans="2:24" x14ac:dyDescent="0.25">
      <c r="B140" s="9" t="s">
        <v>25</v>
      </c>
      <c r="C140" s="14">
        <v>85950</v>
      </c>
      <c r="D140" s="14">
        <v>13186529.190000009</v>
      </c>
      <c r="E140" s="14">
        <v>731</v>
      </c>
      <c r="F140" s="14">
        <v>103768.15000000001</v>
      </c>
      <c r="G140" s="14">
        <v>3570</v>
      </c>
      <c r="H140" s="14">
        <v>689138.08000000007</v>
      </c>
      <c r="I140" s="14">
        <v>2960</v>
      </c>
      <c r="J140" s="14">
        <v>604732.78</v>
      </c>
      <c r="K140" s="14">
        <v>1480</v>
      </c>
      <c r="L140" s="14">
        <v>290890.75000000017</v>
      </c>
      <c r="M140" s="14">
        <v>346</v>
      </c>
      <c r="N140" s="14">
        <v>125893.52999999998</v>
      </c>
      <c r="O140" s="14">
        <v>24395</v>
      </c>
      <c r="P140" s="14">
        <v>9931225.5999999978</v>
      </c>
      <c r="Q140" s="14">
        <v>190</v>
      </c>
      <c r="R140" s="14">
        <v>33746.090000000004</v>
      </c>
      <c r="S140" s="14">
        <v>119622</v>
      </c>
      <c r="T140" s="14">
        <v>24965924.17000002</v>
      </c>
      <c r="U140" s="15">
        <v>20463872.27049179</v>
      </c>
    </row>
    <row r="141" spans="2:24" x14ac:dyDescent="0.25">
      <c r="B141" s="9" t="s">
        <v>26</v>
      </c>
      <c r="C141" s="14">
        <v>738830</v>
      </c>
      <c r="D141" s="14">
        <v>107173031.96999997</v>
      </c>
      <c r="E141" s="14">
        <v>1529</v>
      </c>
      <c r="F141" s="14">
        <v>203153.44000000006</v>
      </c>
      <c r="G141" s="14">
        <v>16048</v>
      </c>
      <c r="H141" s="14">
        <v>3551443.7800000003</v>
      </c>
      <c r="I141" s="14">
        <v>27977</v>
      </c>
      <c r="J141" s="14">
        <v>4326152.0500000007</v>
      </c>
      <c r="K141" s="14">
        <v>3044</v>
      </c>
      <c r="L141" s="14">
        <v>646800.79</v>
      </c>
      <c r="M141" s="14">
        <v>567</v>
      </c>
      <c r="N141" s="14">
        <v>198082.99</v>
      </c>
      <c r="O141" s="14">
        <v>1067</v>
      </c>
      <c r="P141" s="14">
        <v>402552.38999999978</v>
      </c>
      <c r="Q141" s="14">
        <v>0</v>
      </c>
      <c r="R141" s="14">
        <v>0</v>
      </c>
      <c r="S141" s="14">
        <v>789062</v>
      </c>
      <c r="T141" s="14">
        <v>116501217.40999994</v>
      </c>
      <c r="U141" s="15">
        <v>95492801.155737787</v>
      </c>
    </row>
    <row r="142" spans="2:24" x14ac:dyDescent="0.25">
      <c r="B142" s="9" t="s">
        <v>27</v>
      </c>
      <c r="C142" s="14">
        <v>48282</v>
      </c>
      <c r="D142" s="14">
        <v>8105362.410000002</v>
      </c>
      <c r="E142" s="14">
        <v>330</v>
      </c>
      <c r="F142" s="14">
        <v>53166.30000000001</v>
      </c>
      <c r="G142" s="14">
        <v>2163</v>
      </c>
      <c r="H142" s="14">
        <v>480516.31999999989</v>
      </c>
      <c r="I142" s="14">
        <v>2620</v>
      </c>
      <c r="J142" s="14">
        <v>512878.01999999979</v>
      </c>
      <c r="K142" s="14">
        <v>1060</v>
      </c>
      <c r="L142" s="14">
        <v>234242.67999999993</v>
      </c>
      <c r="M142" s="14">
        <v>504</v>
      </c>
      <c r="N142" s="14">
        <v>169285.86</v>
      </c>
      <c r="O142" s="14">
        <v>17691</v>
      </c>
      <c r="P142" s="14">
        <v>7822548.5999999978</v>
      </c>
      <c r="Q142" s="14">
        <v>0</v>
      </c>
      <c r="R142" s="14">
        <v>0</v>
      </c>
      <c r="S142" s="14">
        <v>72650</v>
      </c>
      <c r="T142" s="14">
        <v>17378000.190000001</v>
      </c>
      <c r="U142" s="15">
        <v>14244262.450819675</v>
      </c>
    </row>
    <row r="143" spans="2:24" x14ac:dyDescent="0.25">
      <c r="B143" s="9" t="s">
        <v>28</v>
      </c>
      <c r="C143" s="14">
        <v>70290</v>
      </c>
      <c r="D143" s="14">
        <v>12188021.050000001</v>
      </c>
      <c r="E143" s="14">
        <v>396</v>
      </c>
      <c r="F143" s="14">
        <v>64005.150000000009</v>
      </c>
      <c r="G143" s="14">
        <v>3006</v>
      </c>
      <c r="H143" s="14">
        <v>692896.88</v>
      </c>
      <c r="I143" s="14">
        <v>2123</v>
      </c>
      <c r="J143" s="14">
        <v>432664.80999999994</v>
      </c>
      <c r="K143" s="14">
        <v>1145</v>
      </c>
      <c r="L143" s="14">
        <v>254504.25999999995</v>
      </c>
      <c r="M143" s="14">
        <v>872</v>
      </c>
      <c r="N143" s="14">
        <v>352371</v>
      </c>
      <c r="O143" s="14">
        <v>15245</v>
      </c>
      <c r="P143" s="14">
        <v>6799876.5999999987</v>
      </c>
      <c r="Q143" s="14">
        <v>1767</v>
      </c>
      <c r="R143" s="14">
        <v>1241235.23</v>
      </c>
      <c r="S143" s="14">
        <v>94844</v>
      </c>
      <c r="T143" s="14">
        <v>22025574.980000008</v>
      </c>
      <c r="U143" s="15">
        <v>18053749.983606547</v>
      </c>
    </row>
    <row r="144" spans="2:24" x14ac:dyDescent="0.25">
      <c r="B144" s="9" t="s">
        <v>0</v>
      </c>
      <c r="C144" s="14">
        <v>76982</v>
      </c>
      <c r="D144" s="14">
        <v>12897775.700000007</v>
      </c>
      <c r="E144" s="14">
        <v>281</v>
      </c>
      <c r="F144" s="14">
        <v>44808.950000000026</v>
      </c>
      <c r="G144" s="14">
        <v>3843</v>
      </c>
      <c r="H144" s="14">
        <v>857771.84000000008</v>
      </c>
      <c r="I144" s="14">
        <v>1311</v>
      </c>
      <c r="J144" s="14">
        <v>269786.16000000003</v>
      </c>
      <c r="K144" s="14">
        <v>2831</v>
      </c>
      <c r="L144" s="14">
        <v>621086.75999999989</v>
      </c>
      <c r="M144" s="14">
        <v>459</v>
      </c>
      <c r="N144" s="14">
        <v>164190.32</v>
      </c>
      <c r="O144" s="14">
        <v>15267</v>
      </c>
      <c r="P144" s="14">
        <v>6725642.4100000001</v>
      </c>
      <c r="Q144" s="14">
        <v>2</v>
      </c>
      <c r="R144" s="14">
        <v>1370.38</v>
      </c>
      <c r="S144" s="14">
        <v>100976</v>
      </c>
      <c r="T144" s="14">
        <v>21582432.520000011</v>
      </c>
      <c r="U144" s="15">
        <v>17690518.459016379</v>
      </c>
    </row>
    <row r="145" spans="2:24" x14ac:dyDescent="0.25">
      <c r="B145" s="9" t="s">
        <v>29</v>
      </c>
      <c r="C145" s="14">
        <v>87084</v>
      </c>
      <c r="D145" s="14">
        <v>14547872.23000001</v>
      </c>
      <c r="E145" s="14">
        <v>755</v>
      </c>
      <c r="F145" s="14">
        <v>71415.220000000016</v>
      </c>
      <c r="G145" s="14">
        <v>4758</v>
      </c>
      <c r="H145" s="14">
        <v>1059251.5500000007</v>
      </c>
      <c r="I145" s="14">
        <v>2467</v>
      </c>
      <c r="J145" s="14">
        <v>378146.36000000004</v>
      </c>
      <c r="K145" s="14">
        <v>1963</v>
      </c>
      <c r="L145" s="14">
        <v>412092.9500000003</v>
      </c>
      <c r="M145" s="14">
        <v>779</v>
      </c>
      <c r="N145" s="14">
        <v>280061.72999999992</v>
      </c>
      <c r="O145" s="14">
        <v>19088</v>
      </c>
      <c r="P145" s="14">
        <v>8071259.2000000002</v>
      </c>
      <c r="Q145" s="14">
        <v>2</v>
      </c>
      <c r="R145" s="14">
        <v>1662</v>
      </c>
      <c r="S145" s="14">
        <v>116896</v>
      </c>
      <c r="T145" s="14">
        <v>24821761.240000006</v>
      </c>
      <c r="U145" s="15">
        <v>20345705.934426226</v>
      </c>
    </row>
    <row r="146" spans="2:24" x14ac:dyDescent="0.25">
      <c r="B146" s="9" t="s">
        <v>30</v>
      </c>
      <c r="C146" s="14">
        <v>375253</v>
      </c>
      <c r="D146" s="14">
        <v>61187088.709999971</v>
      </c>
      <c r="E146" s="14">
        <v>783</v>
      </c>
      <c r="F146" s="14">
        <v>125004.71000000002</v>
      </c>
      <c r="G146" s="14">
        <v>11380</v>
      </c>
      <c r="H146" s="14">
        <v>2573894.5899999994</v>
      </c>
      <c r="I146" s="14">
        <v>8299</v>
      </c>
      <c r="J146" s="14">
        <v>1661515.3100000005</v>
      </c>
      <c r="K146" s="14">
        <v>3033</v>
      </c>
      <c r="L146" s="14">
        <v>649715.39</v>
      </c>
      <c r="M146" s="14">
        <v>541</v>
      </c>
      <c r="N146" s="14">
        <v>192634.59000000003</v>
      </c>
      <c r="O146" s="14">
        <v>999</v>
      </c>
      <c r="P146" s="14">
        <v>441883.76</v>
      </c>
      <c r="Q146" s="14">
        <v>0</v>
      </c>
      <c r="R146" s="14">
        <v>0</v>
      </c>
      <c r="S146" s="14">
        <v>400288</v>
      </c>
      <c r="T146" s="14">
        <v>66831737.059999965</v>
      </c>
      <c r="U146" s="15">
        <v>54780112.344262235</v>
      </c>
    </row>
    <row r="147" spans="2:24" x14ac:dyDescent="0.25">
      <c r="B147" s="16" t="s">
        <v>33</v>
      </c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>
        <v>994329</v>
      </c>
      <c r="U147" s="22">
        <f t="shared" ref="U147" si="11">T147/1.22</f>
        <v>815023.7704918033</v>
      </c>
      <c r="V147" s="22"/>
      <c r="W147" s="22"/>
      <c r="X147" s="22"/>
    </row>
    <row r="148" spans="2:24" x14ac:dyDescent="0.25">
      <c r="B148" s="16" t="s">
        <v>45</v>
      </c>
      <c r="C148" s="17">
        <f t="shared" ref="C148:U148" si="12">SUM(C134:C147)</f>
        <v>2192618</v>
      </c>
      <c r="D148" s="17">
        <f t="shared" si="12"/>
        <v>348545563.58999997</v>
      </c>
      <c r="E148" s="17">
        <f t="shared" si="12"/>
        <v>11224</v>
      </c>
      <c r="F148" s="17">
        <f t="shared" si="12"/>
        <v>1453955.6500000001</v>
      </c>
      <c r="G148" s="17">
        <f t="shared" si="12"/>
        <v>75673</v>
      </c>
      <c r="H148" s="17">
        <f t="shared" si="12"/>
        <v>16725999.920000004</v>
      </c>
      <c r="I148" s="17">
        <f t="shared" si="12"/>
        <v>88040</v>
      </c>
      <c r="J148" s="17">
        <f t="shared" si="12"/>
        <v>14792971.850000005</v>
      </c>
      <c r="K148" s="17">
        <f t="shared" si="12"/>
        <v>28360</v>
      </c>
      <c r="L148" s="17">
        <f t="shared" si="12"/>
        <v>6025332.9199999999</v>
      </c>
      <c r="M148" s="17">
        <f t="shared" si="12"/>
        <v>6890</v>
      </c>
      <c r="N148" s="17">
        <f t="shared" si="12"/>
        <v>2466922.5399999996</v>
      </c>
      <c r="O148" s="17">
        <f t="shared" si="12"/>
        <v>214945</v>
      </c>
      <c r="P148" s="17">
        <f t="shared" si="12"/>
        <v>91129884.329999983</v>
      </c>
      <c r="Q148" s="17">
        <f t="shared" si="12"/>
        <v>4664</v>
      </c>
      <c r="R148" s="17">
        <f t="shared" si="12"/>
        <v>2252332.6</v>
      </c>
      <c r="S148" s="17">
        <f t="shared" si="12"/>
        <v>2622414</v>
      </c>
      <c r="T148" s="17">
        <f t="shared" si="12"/>
        <v>484387292.39999998</v>
      </c>
      <c r="U148" s="17">
        <f t="shared" si="12"/>
        <v>397038764.26229507</v>
      </c>
      <c r="V148" s="17">
        <v>87719328.926229522</v>
      </c>
      <c r="W148" s="17"/>
      <c r="X148" s="17">
        <f>+U148-V148+W148</f>
        <v>309319435.33606553</v>
      </c>
    </row>
    <row r="149" spans="2:24" x14ac:dyDescent="0.25">
      <c r="B149" s="9" t="s">
        <v>19</v>
      </c>
      <c r="C149" s="18">
        <v>38020</v>
      </c>
      <c r="D149" s="19">
        <v>6532606.900000006</v>
      </c>
      <c r="E149" s="19">
        <v>206</v>
      </c>
      <c r="F149" s="19">
        <v>33014.350000000006</v>
      </c>
      <c r="G149" s="19">
        <v>1417</v>
      </c>
      <c r="H149" s="19">
        <v>319009.05999999976</v>
      </c>
      <c r="I149" s="19">
        <v>1880</v>
      </c>
      <c r="J149" s="19">
        <v>390013.88000000006</v>
      </c>
      <c r="K149" s="19">
        <v>739</v>
      </c>
      <c r="L149" s="19">
        <v>163615.19999999995</v>
      </c>
      <c r="M149" s="19">
        <v>297</v>
      </c>
      <c r="N149" s="19">
        <v>116109.75999999998</v>
      </c>
      <c r="O149" s="19">
        <v>12820</v>
      </c>
      <c r="P149" s="19">
        <v>5716668.6100000003</v>
      </c>
      <c r="Q149" s="19">
        <v>0</v>
      </c>
      <c r="R149" s="19">
        <v>0</v>
      </c>
      <c r="S149" s="19">
        <v>55379</v>
      </c>
      <c r="T149" s="19">
        <v>13271037.760000017</v>
      </c>
      <c r="U149" s="20">
        <v>10877899.80327869</v>
      </c>
    </row>
    <row r="150" spans="2:24" x14ac:dyDescent="0.25">
      <c r="B150" s="9" t="s">
        <v>20</v>
      </c>
      <c r="C150" s="13">
        <v>56949</v>
      </c>
      <c r="D150" s="14">
        <v>9232027.3200000133</v>
      </c>
      <c r="E150" s="14">
        <v>2587</v>
      </c>
      <c r="F150" s="14">
        <v>211104.58</v>
      </c>
      <c r="G150" s="14">
        <v>2585</v>
      </c>
      <c r="H150" s="14">
        <v>579617.20000000054</v>
      </c>
      <c r="I150" s="14">
        <v>3538</v>
      </c>
      <c r="J150" s="14">
        <v>668990.13000000012</v>
      </c>
      <c r="K150" s="14">
        <v>1314</v>
      </c>
      <c r="L150" s="14">
        <v>289787.82</v>
      </c>
      <c r="M150" s="14">
        <v>328</v>
      </c>
      <c r="N150" s="14">
        <v>132660.82</v>
      </c>
      <c r="O150" s="14">
        <v>27292</v>
      </c>
      <c r="P150" s="14">
        <v>10779552.840000004</v>
      </c>
      <c r="Q150" s="14">
        <v>2763</v>
      </c>
      <c r="R150" s="14">
        <v>911814.05</v>
      </c>
      <c r="S150" s="14">
        <v>97356</v>
      </c>
      <c r="T150" s="14">
        <v>22805554.760000005</v>
      </c>
      <c r="U150" s="15">
        <v>18693077.672131147</v>
      </c>
    </row>
    <row r="151" spans="2:24" x14ac:dyDescent="0.25">
      <c r="B151" s="9" t="s">
        <v>21</v>
      </c>
      <c r="C151" s="13">
        <v>143310</v>
      </c>
      <c r="D151" s="14">
        <v>23522449.680000007</v>
      </c>
      <c r="E151" s="14">
        <v>1170</v>
      </c>
      <c r="F151" s="14">
        <v>178916.36000000004</v>
      </c>
      <c r="G151" s="14">
        <v>7064</v>
      </c>
      <c r="H151" s="14">
        <v>1503528.76</v>
      </c>
      <c r="I151" s="14">
        <v>7411</v>
      </c>
      <c r="J151" s="14">
        <v>1516901.4500000009</v>
      </c>
      <c r="K151" s="14">
        <v>2682</v>
      </c>
      <c r="L151" s="14">
        <v>550723.5500000004</v>
      </c>
      <c r="M151" s="14">
        <v>727</v>
      </c>
      <c r="N151" s="14">
        <v>233327.30000000008</v>
      </c>
      <c r="O151" s="14">
        <v>14546</v>
      </c>
      <c r="P151" s="14">
        <v>6194065.5799999982</v>
      </c>
      <c r="Q151" s="14">
        <v>0</v>
      </c>
      <c r="R151" s="14">
        <v>0</v>
      </c>
      <c r="S151" s="14">
        <v>176910</v>
      </c>
      <c r="T151" s="14">
        <v>33699912.679999992</v>
      </c>
      <c r="U151" s="15">
        <v>27622879.245901659</v>
      </c>
    </row>
    <row r="152" spans="2:24" x14ac:dyDescent="0.25">
      <c r="B152" s="9" t="s">
        <v>22</v>
      </c>
      <c r="C152" s="13">
        <v>98505</v>
      </c>
      <c r="D152" s="14">
        <v>16743508.320000019</v>
      </c>
      <c r="E152" s="14">
        <v>191</v>
      </c>
      <c r="F152" s="14">
        <v>30654.550000000003</v>
      </c>
      <c r="G152" s="14">
        <v>3406</v>
      </c>
      <c r="H152" s="14">
        <v>768654.39999999967</v>
      </c>
      <c r="I152" s="14">
        <v>2480</v>
      </c>
      <c r="J152" s="14">
        <v>488454.64999999956</v>
      </c>
      <c r="K152" s="14">
        <v>1731</v>
      </c>
      <c r="L152" s="14">
        <v>379644.99000000011</v>
      </c>
      <c r="M152" s="14">
        <v>350</v>
      </c>
      <c r="N152" s="14">
        <v>124337.08</v>
      </c>
      <c r="O152" s="14">
        <v>8336</v>
      </c>
      <c r="P152" s="14">
        <v>3599955.3500000006</v>
      </c>
      <c r="Q152" s="14">
        <v>0</v>
      </c>
      <c r="R152" s="14">
        <v>0</v>
      </c>
      <c r="S152" s="14">
        <v>114999</v>
      </c>
      <c r="T152" s="14">
        <v>22135209.340000026</v>
      </c>
      <c r="U152" s="15">
        <v>18143614.213114765</v>
      </c>
    </row>
    <row r="153" spans="2:24" x14ac:dyDescent="0.25">
      <c r="B153" s="9" t="s">
        <v>23</v>
      </c>
      <c r="C153" s="13">
        <v>356493</v>
      </c>
      <c r="D153" s="14">
        <v>60138892.469999976</v>
      </c>
      <c r="E153" s="14">
        <v>2429</v>
      </c>
      <c r="F153" s="14">
        <v>365247.92000000004</v>
      </c>
      <c r="G153" s="14">
        <v>17100</v>
      </c>
      <c r="H153" s="14">
        <v>3776181.6700000018</v>
      </c>
      <c r="I153" s="14">
        <v>24838</v>
      </c>
      <c r="J153" s="14">
        <v>3458521.5100000007</v>
      </c>
      <c r="K153" s="14">
        <v>6611</v>
      </c>
      <c r="L153" s="14">
        <v>1339841.8399999999</v>
      </c>
      <c r="M153" s="14">
        <v>1143</v>
      </c>
      <c r="N153" s="14">
        <v>364662.24</v>
      </c>
      <c r="O153" s="14">
        <v>43982</v>
      </c>
      <c r="P153" s="14">
        <v>18549290.970000003</v>
      </c>
      <c r="Q153" s="14">
        <v>0</v>
      </c>
      <c r="R153" s="14">
        <v>0</v>
      </c>
      <c r="S153" s="14">
        <v>452596</v>
      </c>
      <c r="T153" s="14">
        <v>87992638.620000094</v>
      </c>
      <c r="U153" s="15">
        <v>72125113.622950777</v>
      </c>
    </row>
    <row r="154" spans="2:24" x14ac:dyDescent="0.25">
      <c r="B154" s="9" t="s">
        <v>24</v>
      </c>
      <c r="C154" s="13">
        <v>53713</v>
      </c>
      <c r="D154" s="14">
        <v>9305911.5600000061</v>
      </c>
      <c r="E154" s="14">
        <v>275</v>
      </c>
      <c r="F154" s="14">
        <v>44960.850000000028</v>
      </c>
      <c r="G154" s="14">
        <v>1888</v>
      </c>
      <c r="H154" s="14">
        <v>430378.72</v>
      </c>
      <c r="I154" s="14">
        <v>2598</v>
      </c>
      <c r="J154" s="14">
        <v>544331.34</v>
      </c>
      <c r="K154" s="14">
        <v>1124</v>
      </c>
      <c r="L154" s="14">
        <v>251426.98</v>
      </c>
      <c r="M154" s="14">
        <v>374</v>
      </c>
      <c r="N154" s="14">
        <v>141762</v>
      </c>
      <c r="O154" s="14">
        <v>14741</v>
      </c>
      <c r="P154" s="14">
        <v>6526084.7500000037</v>
      </c>
      <c r="Q154" s="14">
        <v>0</v>
      </c>
      <c r="R154" s="14">
        <v>0</v>
      </c>
      <c r="S154" s="14">
        <v>74713</v>
      </c>
      <c r="T154" s="14">
        <v>17244856.200000007</v>
      </c>
      <c r="U154" s="15">
        <v>14135128.032786874</v>
      </c>
    </row>
    <row r="155" spans="2:24" x14ac:dyDescent="0.25">
      <c r="B155" s="9" t="s">
        <v>25</v>
      </c>
      <c r="C155" s="13">
        <v>95908</v>
      </c>
      <c r="D155" s="14">
        <v>14735053.980000015</v>
      </c>
      <c r="E155" s="14">
        <v>910</v>
      </c>
      <c r="F155" s="14">
        <v>126272.42999999998</v>
      </c>
      <c r="G155" s="14">
        <v>3905</v>
      </c>
      <c r="H155" s="14">
        <v>747463.07000000007</v>
      </c>
      <c r="I155" s="14">
        <v>3394</v>
      </c>
      <c r="J155" s="14">
        <v>686321.68000000028</v>
      </c>
      <c r="K155" s="14">
        <v>1603</v>
      </c>
      <c r="L155" s="14">
        <v>302535.0299999998</v>
      </c>
      <c r="M155" s="14">
        <v>395</v>
      </c>
      <c r="N155" s="14">
        <v>129351.31999999998</v>
      </c>
      <c r="O155" s="14">
        <v>23320</v>
      </c>
      <c r="P155" s="14">
        <v>9649878.2499999963</v>
      </c>
      <c r="Q155" s="14">
        <v>90</v>
      </c>
      <c r="R155" s="14">
        <v>20898.500000000004</v>
      </c>
      <c r="S155" s="14">
        <v>129525</v>
      </c>
      <c r="T155" s="14">
        <v>26397774.259999998</v>
      </c>
      <c r="U155" s="15">
        <v>21637519.885245901</v>
      </c>
    </row>
    <row r="156" spans="2:24" x14ac:dyDescent="0.25">
      <c r="B156" s="9" t="s">
        <v>26</v>
      </c>
      <c r="C156" s="13">
        <v>803671</v>
      </c>
      <c r="D156" s="14">
        <v>116770641.19000004</v>
      </c>
      <c r="E156" s="14">
        <v>1674</v>
      </c>
      <c r="F156" s="14">
        <v>247745.21000000005</v>
      </c>
      <c r="G156" s="14">
        <v>17926</v>
      </c>
      <c r="H156" s="14">
        <v>3935489.7100000018</v>
      </c>
      <c r="I156" s="14">
        <v>29796</v>
      </c>
      <c r="J156" s="14">
        <v>4642714.5800000029</v>
      </c>
      <c r="K156" s="14">
        <v>3493</v>
      </c>
      <c r="L156" s="14">
        <v>744370.99999999988</v>
      </c>
      <c r="M156" s="14">
        <v>661</v>
      </c>
      <c r="N156" s="14">
        <v>213416.1100000001</v>
      </c>
      <c r="O156" s="14">
        <v>1121</v>
      </c>
      <c r="P156" s="14">
        <v>421787.40000000014</v>
      </c>
      <c r="Q156" s="14">
        <v>0</v>
      </c>
      <c r="R156" s="14">
        <v>0</v>
      </c>
      <c r="S156" s="14">
        <v>858342</v>
      </c>
      <c r="T156" s="14">
        <v>126976165.19999993</v>
      </c>
      <c r="U156" s="15">
        <v>104078823.93442617</v>
      </c>
    </row>
    <row r="157" spans="2:24" x14ac:dyDescent="0.25">
      <c r="B157" s="9" t="s">
        <v>27</v>
      </c>
      <c r="C157" s="13">
        <v>47638</v>
      </c>
      <c r="D157" s="14">
        <v>7986333.5500000054</v>
      </c>
      <c r="E157" s="14">
        <v>387</v>
      </c>
      <c r="F157" s="14">
        <v>62112.750000000029</v>
      </c>
      <c r="G157" s="14">
        <v>2239</v>
      </c>
      <c r="H157" s="14">
        <v>499926.51999999984</v>
      </c>
      <c r="I157" s="14">
        <v>2851</v>
      </c>
      <c r="J157" s="14">
        <v>563673.48000000021</v>
      </c>
      <c r="K157" s="14">
        <v>1176</v>
      </c>
      <c r="L157" s="14">
        <v>263097.4200000001</v>
      </c>
      <c r="M157" s="14">
        <v>389</v>
      </c>
      <c r="N157" s="14">
        <v>138873.36000000002</v>
      </c>
      <c r="O157" s="14">
        <v>16664</v>
      </c>
      <c r="P157" s="14">
        <v>7351878.2499999981</v>
      </c>
      <c r="Q157" s="14">
        <v>0</v>
      </c>
      <c r="R157" s="14">
        <v>0</v>
      </c>
      <c r="S157" s="14">
        <v>71344</v>
      </c>
      <c r="T157" s="14">
        <v>16865895.329999994</v>
      </c>
      <c r="U157" s="15">
        <v>13824504.368852461</v>
      </c>
    </row>
    <row r="158" spans="2:24" x14ac:dyDescent="0.25">
      <c r="B158" s="9" t="s">
        <v>28</v>
      </c>
      <c r="C158" s="13">
        <v>68665</v>
      </c>
      <c r="D158" s="14">
        <v>11844884.740000011</v>
      </c>
      <c r="E158" s="14">
        <v>456</v>
      </c>
      <c r="F158" s="14">
        <v>72728.800000000003</v>
      </c>
      <c r="G158" s="14">
        <v>3035</v>
      </c>
      <c r="H158" s="14">
        <v>690478.67999999959</v>
      </c>
      <c r="I158" s="14">
        <v>2322</v>
      </c>
      <c r="J158" s="14">
        <v>477460.24000000005</v>
      </c>
      <c r="K158" s="14">
        <v>1140</v>
      </c>
      <c r="L158" s="14">
        <v>256227.59999999983</v>
      </c>
      <c r="M158" s="14">
        <v>472</v>
      </c>
      <c r="N158" s="14">
        <v>181956</v>
      </c>
      <c r="O158" s="14">
        <v>14192</v>
      </c>
      <c r="P158" s="14">
        <v>6331958.8500000024</v>
      </c>
      <c r="Q158" s="14">
        <v>737</v>
      </c>
      <c r="R158" s="14">
        <v>518908.89</v>
      </c>
      <c r="S158" s="14">
        <v>91019</v>
      </c>
      <c r="T158" s="14">
        <v>20374603.800000012</v>
      </c>
      <c r="U158" s="15">
        <v>16700494.918032797</v>
      </c>
    </row>
    <row r="159" spans="2:24" x14ac:dyDescent="0.25">
      <c r="B159" s="9" t="s">
        <v>0</v>
      </c>
      <c r="C159" s="13">
        <v>85815</v>
      </c>
      <c r="D159" s="14">
        <v>14320987.550000025</v>
      </c>
      <c r="E159" s="14">
        <v>372</v>
      </c>
      <c r="F159" s="14">
        <v>59470.250000000029</v>
      </c>
      <c r="G159" s="14">
        <v>4233</v>
      </c>
      <c r="H159" s="14">
        <v>939884.47000000009</v>
      </c>
      <c r="I159" s="14">
        <v>1626</v>
      </c>
      <c r="J159" s="14">
        <v>335257.40999999992</v>
      </c>
      <c r="K159" s="14">
        <v>3139</v>
      </c>
      <c r="L159" s="14">
        <v>686168.85000000009</v>
      </c>
      <c r="M159" s="14">
        <v>514</v>
      </c>
      <c r="N159" s="14">
        <v>180558.82000000004</v>
      </c>
      <c r="O159" s="14">
        <v>17885</v>
      </c>
      <c r="P159" s="14">
        <v>7840161.9400000004</v>
      </c>
      <c r="Q159" s="14">
        <v>1</v>
      </c>
      <c r="R159" s="14">
        <v>728</v>
      </c>
      <c r="S159" s="14">
        <v>113585</v>
      </c>
      <c r="T159" s="14">
        <v>24363217.28999998</v>
      </c>
      <c r="U159" s="15">
        <v>19969850.237704925</v>
      </c>
    </row>
    <row r="160" spans="2:24" x14ac:dyDescent="0.25">
      <c r="B160" s="9" t="s">
        <v>29</v>
      </c>
      <c r="C160" s="13">
        <v>93502</v>
      </c>
      <c r="D160" s="14">
        <v>15606826.500000002</v>
      </c>
      <c r="E160" s="14">
        <v>767</v>
      </c>
      <c r="F160" s="14">
        <v>77139.269999999946</v>
      </c>
      <c r="G160" s="14">
        <v>4924</v>
      </c>
      <c r="H160" s="14">
        <v>1094776.7400000005</v>
      </c>
      <c r="I160" s="14">
        <v>2859</v>
      </c>
      <c r="J160" s="14">
        <v>422336.85000000015</v>
      </c>
      <c r="K160" s="14">
        <v>2039</v>
      </c>
      <c r="L160" s="14">
        <v>447727.02999999991</v>
      </c>
      <c r="M160" s="14">
        <v>932</v>
      </c>
      <c r="N160" s="14">
        <v>335364.68000000017</v>
      </c>
      <c r="O160" s="14">
        <v>18883</v>
      </c>
      <c r="P160" s="14">
        <v>7926329.5300000012</v>
      </c>
      <c r="Q160" s="14">
        <v>0</v>
      </c>
      <c r="R160" s="14">
        <v>0</v>
      </c>
      <c r="S160" s="14">
        <v>123906</v>
      </c>
      <c r="T160" s="14">
        <v>25910500.599999972</v>
      </c>
      <c r="U160" s="15">
        <v>21238115.245901648</v>
      </c>
    </row>
    <row r="161" spans="2:24" x14ac:dyDescent="0.25">
      <c r="B161" s="9" t="s">
        <v>30</v>
      </c>
      <c r="C161" s="13">
        <v>413398</v>
      </c>
      <c r="D161" s="14">
        <v>67308837.560000047</v>
      </c>
      <c r="E161" s="14">
        <v>1146</v>
      </c>
      <c r="F161" s="14">
        <v>183737.73999999996</v>
      </c>
      <c r="G161" s="14">
        <v>13021</v>
      </c>
      <c r="H161" s="14">
        <v>2934923.26</v>
      </c>
      <c r="I161" s="14">
        <v>9303</v>
      </c>
      <c r="J161" s="14">
        <v>1873438.9000000008</v>
      </c>
      <c r="K161" s="14">
        <v>3284</v>
      </c>
      <c r="L161" s="14">
        <v>688601.49000000057</v>
      </c>
      <c r="M161" s="14">
        <v>748</v>
      </c>
      <c r="N161" s="14">
        <v>258530</v>
      </c>
      <c r="O161" s="14">
        <v>1015</v>
      </c>
      <c r="P161" s="14">
        <v>447861.55000000005</v>
      </c>
      <c r="Q161" s="14">
        <v>1</v>
      </c>
      <c r="R161" s="14">
        <v>934</v>
      </c>
      <c r="S161" s="14">
        <v>441916</v>
      </c>
      <c r="T161" s="14">
        <v>73696864.499999985</v>
      </c>
      <c r="U161" s="15">
        <v>60407265.983606555</v>
      </c>
    </row>
    <row r="162" spans="2:24" x14ac:dyDescent="0.25">
      <c r="B162" s="16" t="s">
        <v>33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>
        <v>989112.54</v>
      </c>
      <c r="U162" s="22">
        <f t="shared" ref="U162" si="13">T162/1.22</f>
        <v>810747.98360655748</v>
      </c>
      <c r="V162" s="22"/>
      <c r="W162" s="22"/>
      <c r="X162" s="22"/>
    </row>
    <row r="163" spans="2:24" x14ac:dyDescent="0.25">
      <c r="B163" s="16" t="s">
        <v>46</v>
      </c>
      <c r="C163" s="17">
        <f t="shared" ref="C163:U163" si="14">SUM(C149:C162)</f>
        <v>2355587</v>
      </c>
      <c r="D163" s="17">
        <f t="shared" si="14"/>
        <v>374048961.32000017</v>
      </c>
      <c r="E163" s="17">
        <f t="shared" si="14"/>
        <v>12570</v>
      </c>
      <c r="F163" s="17">
        <f t="shared" si="14"/>
        <v>1693105.06</v>
      </c>
      <c r="G163" s="17">
        <f t="shared" si="14"/>
        <v>82743</v>
      </c>
      <c r="H163" s="17">
        <f t="shared" si="14"/>
        <v>18220312.260000005</v>
      </c>
      <c r="I163" s="17">
        <f t="shared" si="14"/>
        <v>94896</v>
      </c>
      <c r="J163" s="17">
        <f t="shared" si="14"/>
        <v>16068416.100000005</v>
      </c>
      <c r="K163" s="17">
        <f t="shared" si="14"/>
        <v>30075</v>
      </c>
      <c r="L163" s="17">
        <f t="shared" si="14"/>
        <v>6363768.7999999998</v>
      </c>
      <c r="M163" s="17">
        <f t="shared" si="14"/>
        <v>7330</v>
      </c>
      <c r="N163" s="17">
        <f t="shared" si="14"/>
        <v>2550909.4900000007</v>
      </c>
      <c r="O163" s="17">
        <f t="shared" si="14"/>
        <v>214797</v>
      </c>
      <c r="P163" s="17">
        <f t="shared" si="14"/>
        <v>91335473.870000005</v>
      </c>
      <c r="Q163" s="17">
        <f t="shared" si="14"/>
        <v>3592</v>
      </c>
      <c r="R163" s="17">
        <f t="shared" si="14"/>
        <v>1453283.44</v>
      </c>
      <c r="S163" s="17">
        <f t="shared" si="14"/>
        <v>2801590</v>
      </c>
      <c r="T163" s="17">
        <f t="shared" si="14"/>
        <v>512723342.88</v>
      </c>
      <c r="U163" s="17">
        <f t="shared" si="14"/>
        <v>420265035.14754099</v>
      </c>
      <c r="V163" s="17">
        <v>95169977.688524589</v>
      </c>
      <c r="W163" s="17">
        <v>166446620.86065573</v>
      </c>
      <c r="X163" s="17">
        <f>+U163-V163+W163</f>
        <v>491541678.31967211</v>
      </c>
    </row>
    <row r="164" spans="2:24" x14ac:dyDescent="0.25">
      <c r="B164" s="9" t="s">
        <v>19</v>
      </c>
      <c r="C164" s="18">
        <v>40049</v>
      </c>
      <c r="D164" s="19">
        <v>6867324.3800000027</v>
      </c>
      <c r="E164" s="19">
        <v>212</v>
      </c>
      <c r="F164" s="19">
        <v>34643.720000000008</v>
      </c>
      <c r="G164" s="19">
        <v>1412</v>
      </c>
      <c r="H164" s="19">
        <v>313195.13999999996</v>
      </c>
      <c r="I164" s="19">
        <v>1859</v>
      </c>
      <c r="J164" s="19">
        <v>387281.93999999994</v>
      </c>
      <c r="K164" s="19">
        <v>886</v>
      </c>
      <c r="L164" s="19">
        <v>195723.02999999994</v>
      </c>
      <c r="M164" s="19">
        <v>282</v>
      </c>
      <c r="N164" s="19">
        <v>99936.479999999981</v>
      </c>
      <c r="O164" s="19">
        <v>11884</v>
      </c>
      <c r="P164" s="19">
        <v>5216382.71</v>
      </c>
      <c r="Q164" s="19">
        <v>0</v>
      </c>
      <c r="R164" s="19">
        <v>0</v>
      </c>
      <c r="S164" s="19">
        <v>56584</v>
      </c>
      <c r="T164" s="19">
        <v>13114487.400000006</v>
      </c>
      <c r="U164" s="20">
        <v>10749579.83606557</v>
      </c>
    </row>
    <row r="165" spans="2:24" x14ac:dyDescent="0.25">
      <c r="B165" s="9" t="s">
        <v>20</v>
      </c>
      <c r="C165" s="13">
        <v>57217</v>
      </c>
      <c r="D165" s="14">
        <v>9319287.1799999997</v>
      </c>
      <c r="E165" s="14">
        <v>2580</v>
      </c>
      <c r="F165" s="14">
        <v>212942.01</v>
      </c>
      <c r="G165" s="14">
        <v>2446</v>
      </c>
      <c r="H165" s="14">
        <v>553132.13999999978</v>
      </c>
      <c r="I165" s="14">
        <v>3433</v>
      </c>
      <c r="J165" s="14">
        <v>661118.79000000015</v>
      </c>
      <c r="K165" s="14">
        <v>1200</v>
      </c>
      <c r="L165" s="14">
        <v>266154.06000000011</v>
      </c>
      <c r="M165" s="14">
        <v>317</v>
      </c>
      <c r="N165" s="14">
        <v>130368.84</v>
      </c>
      <c r="O165" s="14">
        <v>24780</v>
      </c>
      <c r="P165" s="14">
        <v>9732891.6500000022</v>
      </c>
      <c r="Q165" s="14">
        <v>2248</v>
      </c>
      <c r="R165" s="14">
        <v>768669.8899999999</v>
      </c>
      <c r="S165" s="14">
        <v>94221</v>
      </c>
      <c r="T165" s="14">
        <v>21644564.560000006</v>
      </c>
      <c r="U165" s="15">
        <v>17741446.360655721</v>
      </c>
    </row>
    <row r="166" spans="2:24" x14ac:dyDescent="0.25">
      <c r="B166" s="9" t="s">
        <v>21</v>
      </c>
      <c r="C166" s="13">
        <v>149256</v>
      </c>
      <c r="D166" s="14">
        <v>24517316.360000003</v>
      </c>
      <c r="E166" s="14">
        <v>1114</v>
      </c>
      <c r="F166" s="14">
        <v>175690.05000000002</v>
      </c>
      <c r="G166" s="14">
        <v>6474</v>
      </c>
      <c r="H166" s="14">
        <v>1384973.8799999997</v>
      </c>
      <c r="I166" s="14">
        <v>7748</v>
      </c>
      <c r="J166" s="14">
        <v>1590597.6299999997</v>
      </c>
      <c r="K166" s="14">
        <v>2549</v>
      </c>
      <c r="L166" s="14">
        <v>529606.28000000014</v>
      </c>
      <c r="M166" s="14">
        <v>929</v>
      </c>
      <c r="N166" s="14">
        <v>300427.57000000007</v>
      </c>
      <c r="O166" s="14">
        <v>16031</v>
      </c>
      <c r="P166" s="14">
        <v>6759420.0399999991</v>
      </c>
      <c r="Q166" s="14">
        <v>0</v>
      </c>
      <c r="R166" s="14">
        <v>0</v>
      </c>
      <c r="S166" s="14">
        <v>184101</v>
      </c>
      <c r="T166" s="14">
        <v>35258031.810000002</v>
      </c>
      <c r="U166" s="15">
        <v>28900026.073770501</v>
      </c>
    </row>
    <row r="167" spans="2:24" x14ac:dyDescent="0.25">
      <c r="B167" s="9" t="s">
        <v>22</v>
      </c>
      <c r="C167" s="13">
        <v>114184</v>
      </c>
      <c r="D167" s="14">
        <v>19349848.550000008</v>
      </c>
      <c r="E167" s="14">
        <v>307</v>
      </c>
      <c r="F167" s="14">
        <v>48778.600000000006</v>
      </c>
      <c r="G167" s="14">
        <v>3344</v>
      </c>
      <c r="H167" s="14">
        <v>754399.46999999974</v>
      </c>
      <c r="I167" s="14">
        <v>2622</v>
      </c>
      <c r="J167" s="14">
        <v>527435.32000000007</v>
      </c>
      <c r="K167" s="14">
        <v>1731</v>
      </c>
      <c r="L167" s="14">
        <v>384838.56999999983</v>
      </c>
      <c r="M167" s="14">
        <v>305</v>
      </c>
      <c r="N167" s="14">
        <v>110505</v>
      </c>
      <c r="O167" s="14">
        <v>8611</v>
      </c>
      <c r="P167" s="14">
        <v>3709645.6500000008</v>
      </c>
      <c r="Q167" s="14">
        <v>0</v>
      </c>
      <c r="R167" s="14">
        <v>0</v>
      </c>
      <c r="S167" s="14">
        <v>131104</v>
      </c>
      <c r="T167" s="14">
        <v>24885451.160000004</v>
      </c>
      <c r="U167" s="15">
        <v>20397910.786885228</v>
      </c>
    </row>
    <row r="168" spans="2:24" x14ac:dyDescent="0.25">
      <c r="B168" s="9" t="s">
        <v>23</v>
      </c>
      <c r="C168" s="13">
        <v>362926</v>
      </c>
      <c r="D168" s="14">
        <v>61312730.969999999</v>
      </c>
      <c r="E168" s="14">
        <v>2337</v>
      </c>
      <c r="F168" s="14">
        <v>352041.73000000004</v>
      </c>
      <c r="G168" s="14">
        <v>15765</v>
      </c>
      <c r="H168" s="14">
        <v>3491419.8900000006</v>
      </c>
      <c r="I168" s="14">
        <v>24453</v>
      </c>
      <c r="J168" s="14">
        <v>3466662.12</v>
      </c>
      <c r="K168" s="14">
        <v>6511</v>
      </c>
      <c r="L168" s="14">
        <v>1309959.5300000007</v>
      </c>
      <c r="M168" s="14">
        <v>1155</v>
      </c>
      <c r="N168" s="14">
        <v>373503.6</v>
      </c>
      <c r="O168" s="14">
        <v>44851</v>
      </c>
      <c r="P168" s="14">
        <v>18983412.530000005</v>
      </c>
      <c r="Q168" s="14">
        <v>1</v>
      </c>
      <c r="R168" s="14">
        <v>934</v>
      </c>
      <c r="S168" s="14">
        <v>457999</v>
      </c>
      <c r="T168" s="14">
        <v>89290664.36999996</v>
      </c>
      <c r="U168" s="15">
        <v>73189069.155737683</v>
      </c>
    </row>
    <row r="169" spans="2:24" x14ac:dyDescent="0.25">
      <c r="B169" s="9" t="s">
        <v>24</v>
      </c>
      <c r="C169" s="13">
        <v>53921</v>
      </c>
      <c r="D169" s="14">
        <v>9330542.200000003</v>
      </c>
      <c r="E169" s="14">
        <v>313</v>
      </c>
      <c r="F169" s="14">
        <v>51075.66</v>
      </c>
      <c r="G169" s="14">
        <v>1667</v>
      </c>
      <c r="H169" s="14">
        <v>377802.56</v>
      </c>
      <c r="I169" s="14">
        <v>2572</v>
      </c>
      <c r="J169" s="14">
        <v>548629.51</v>
      </c>
      <c r="K169" s="14">
        <v>898</v>
      </c>
      <c r="L169" s="14">
        <v>202118.87999999995</v>
      </c>
      <c r="M169" s="14">
        <v>365</v>
      </c>
      <c r="N169" s="14">
        <v>146400</v>
      </c>
      <c r="O169" s="14">
        <v>12320</v>
      </c>
      <c r="P169" s="14">
        <v>5432498.5500000007</v>
      </c>
      <c r="Q169" s="14">
        <v>0</v>
      </c>
      <c r="R169" s="14">
        <v>0</v>
      </c>
      <c r="S169" s="14">
        <v>72056</v>
      </c>
      <c r="T169" s="14">
        <v>16089067.360000007</v>
      </c>
      <c r="U169" s="15">
        <v>13187760.131147532</v>
      </c>
    </row>
    <row r="170" spans="2:24" x14ac:dyDescent="0.25">
      <c r="B170" s="9" t="s">
        <v>25</v>
      </c>
      <c r="C170" s="13">
        <v>97507</v>
      </c>
      <c r="D170" s="14">
        <v>15017341.97000001</v>
      </c>
      <c r="E170" s="14">
        <v>653</v>
      </c>
      <c r="F170" s="14">
        <v>87777.660000000047</v>
      </c>
      <c r="G170" s="14">
        <v>3957</v>
      </c>
      <c r="H170" s="14">
        <v>763604.67</v>
      </c>
      <c r="I170" s="14">
        <v>3140</v>
      </c>
      <c r="J170" s="14">
        <v>635412.61000000022</v>
      </c>
      <c r="K170" s="14">
        <v>1450</v>
      </c>
      <c r="L170" s="14">
        <v>281386.39</v>
      </c>
      <c r="M170" s="14">
        <v>434</v>
      </c>
      <c r="N170" s="14">
        <v>149766.22999999998</v>
      </c>
      <c r="O170" s="14">
        <v>32305</v>
      </c>
      <c r="P170" s="14">
        <v>13688198.389999999</v>
      </c>
      <c r="Q170" s="14">
        <v>147</v>
      </c>
      <c r="R170" s="14">
        <v>31347.779999999995</v>
      </c>
      <c r="S170" s="14">
        <v>139593</v>
      </c>
      <c r="T170" s="14">
        <v>30654835.700000014</v>
      </c>
      <c r="U170" s="15">
        <v>25126914.508196693</v>
      </c>
    </row>
    <row r="171" spans="2:24" x14ac:dyDescent="0.25">
      <c r="B171" s="9" t="s">
        <v>26</v>
      </c>
      <c r="C171" s="13">
        <v>877265</v>
      </c>
      <c r="D171" s="14">
        <v>129406137.42999999</v>
      </c>
      <c r="E171" s="14">
        <v>1933</v>
      </c>
      <c r="F171" s="14">
        <v>288834.8600000001</v>
      </c>
      <c r="G171" s="14">
        <v>17710</v>
      </c>
      <c r="H171" s="14">
        <v>3909356.0900000003</v>
      </c>
      <c r="I171" s="14">
        <v>29450</v>
      </c>
      <c r="J171" s="14">
        <v>4675112.0600000015</v>
      </c>
      <c r="K171" s="14">
        <v>3453</v>
      </c>
      <c r="L171" s="14">
        <v>729755.02999999991</v>
      </c>
      <c r="M171" s="14">
        <v>628</v>
      </c>
      <c r="N171" s="14">
        <v>206199.06000000003</v>
      </c>
      <c r="O171" s="14">
        <v>1040</v>
      </c>
      <c r="P171" s="14">
        <v>418832.31000000006</v>
      </c>
      <c r="Q171" s="14">
        <v>0</v>
      </c>
      <c r="R171" s="14">
        <v>0</v>
      </c>
      <c r="S171" s="14">
        <v>931479</v>
      </c>
      <c r="T171" s="14">
        <v>139634226.84</v>
      </c>
      <c r="U171" s="15">
        <v>114454284.29508202</v>
      </c>
    </row>
    <row r="172" spans="2:24" x14ac:dyDescent="0.25">
      <c r="B172" s="9" t="s">
        <v>27</v>
      </c>
      <c r="C172" s="13">
        <v>46766</v>
      </c>
      <c r="D172" s="14">
        <v>7836611.0800000029</v>
      </c>
      <c r="E172" s="14">
        <v>388</v>
      </c>
      <c r="F172" s="14">
        <v>62479.400000000031</v>
      </c>
      <c r="G172" s="14">
        <v>2010</v>
      </c>
      <c r="H172" s="14">
        <v>451251.50000000012</v>
      </c>
      <c r="I172" s="14">
        <v>2849</v>
      </c>
      <c r="J172" s="14">
        <v>565879.86</v>
      </c>
      <c r="K172" s="14">
        <v>1068</v>
      </c>
      <c r="L172" s="14">
        <v>240558.07999999996</v>
      </c>
      <c r="M172" s="14">
        <v>396</v>
      </c>
      <c r="N172" s="14">
        <v>143833.94</v>
      </c>
      <c r="O172" s="14">
        <v>18140</v>
      </c>
      <c r="P172" s="14">
        <v>8017643.9500000002</v>
      </c>
      <c r="Q172" s="14">
        <v>0</v>
      </c>
      <c r="R172" s="14">
        <v>0</v>
      </c>
      <c r="S172" s="14">
        <v>71617</v>
      </c>
      <c r="T172" s="14">
        <v>17318257.809999999</v>
      </c>
      <c r="U172" s="15">
        <v>14195293.286885237</v>
      </c>
    </row>
    <row r="173" spans="2:24" x14ac:dyDescent="0.25">
      <c r="B173" s="9" t="s">
        <v>28</v>
      </c>
      <c r="C173" s="13">
        <v>66231</v>
      </c>
      <c r="D173" s="14">
        <v>11452350.370000001</v>
      </c>
      <c r="E173" s="14">
        <v>447</v>
      </c>
      <c r="F173" s="14">
        <v>72714.10000000002</v>
      </c>
      <c r="G173" s="14">
        <v>2913</v>
      </c>
      <c r="H173" s="14">
        <v>674011.61999999988</v>
      </c>
      <c r="I173" s="14">
        <v>2413</v>
      </c>
      <c r="J173" s="14">
        <v>498386.62999999971</v>
      </c>
      <c r="K173" s="14">
        <v>1189</v>
      </c>
      <c r="L173" s="14">
        <v>269293.32</v>
      </c>
      <c r="M173" s="14">
        <v>452</v>
      </c>
      <c r="N173" s="14">
        <v>183693</v>
      </c>
      <c r="O173" s="14">
        <v>18408</v>
      </c>
      <c r="P173" s="14">
        <v>8281855.4499999983</v>
      </c>
      <c r="Q173" s="14">
        <v>2783</v>
      </c>
      <c r="R173" s="14">
        <v>1962731.58</v>
      </c>
      <c r="S173" s="14">
        <v>94836</v>
      </c>
      <c r="T173" s="14">
        <v>23395036.069999997</v>
      </c>
      <c r="U173" s="15">
        <v>19176259.073770475</v>
      </c>
    </row>
    <row r="174" spans="2:24" x14ac:dyDescent="0.25">
      <c r="B174" s="9" t="s">
        <v>0</v>
      </c>
      <c r="C174" s="13">
        <v>104040</v>
      </c>
      <c r="D174" s="14">
        <v>17343682.97000001</v>
      </c>
      <c r="E174" s="14">
        <v>424</v>
      </c>
      <c r="F174" s="14">
        <v>67240.700000000012</v>
      </c>
      <c r="G174" s="14">
        <v>4415</v>
      </c>
      <c r="H174" s="14">
        <v>973617.53000000026</v>
      </c>
      <c r="I174" s="14">
        <v>1954</v>
      </c>
      <c r="J174" s="14">
        <v>409456.55000000005</v>
      </c>
      <c r="K174" s="14">
        <v>3089</v>
      </c>
      <c r="L174" s="14">
        <v>681376.91999999993</v>
      </c>
      <c r="M174" s="14">
        <v>607</v>
      </c>
      <c r="N174" s="14">
        <v>218058.33</v>
      </c>
      <c r="O174" s="14">
        <v>18110</v>
      </c>
      <c r="P174" s="14">
        <v>7933389.9000000022</v>
      </c>
      <c r="Q174" s="14">
        <v>1</v>
      </c>
      <c r="R174" s="14">
        <v>728</v>
      </c>
      <c r="S174" s="14">
        <v>132640</v>
      </c>
      <c r="T174" s="14">
        <v>27627550.899999999</v>
      </c>
      <c r="U174" s="15">
        <v>22645533.524590153</v>
      </c>
    </row>
    <row r="175" spans="2:24" x14ac:dyDescent="0.25">
      <c r="B175" s="9" t="s">
        <v>29</v>
      </c>
      <c r="C175" s="13">
        <v>102550</v>
      </c>
      <c r="D175" s="14">
        <v>17075366.600000009</v>
      </c>
      <c r="E175" s="14">
        <v>706</v>
      </c>
      <c r="F175" s="14">
        <v>85221.28</v>
      </c>
      <c r="G175" s="14">
        <v>4762</v>
      </c>
      <c r="H175" s="14">
        <v>1057986.4600000007</v>
      </c>
      <c r="I175" s="14">
        <v>3052</v>
      </c>
      <c r="J175" s="14">
        <v>430286.63000000006</v>
      </c>
      <c r="K175" s="14">
        <v>1970</v>
      </c>
      <c r="L175" s="14">
        <v>429106.16000000015</v>
      </c>
      <c r="M175" s="14">
        <v>1017</v>
      </c>
      <c r="N175" s="14">
        <v>374848.09</v>
      </c>
      <c r="O175" s="14">
        <v>17820</v>
      </c>
      <c r="P175" s="14">
        <v>7485808.5500000026</v>
      </c>
      <c r="Q175" s="14">
        <v>0</v>
      </c>
      <c r="R175" s="14">
        <v>0</v>
      </c>
      <c r="S175" s="14">
        <v>131879</v>
      </c>
      <c r="T175" s="14">
        <v>26938623.770000014</v>
      </c>
      <c r="U175" s="15">
        <v>22080839.155737683</v>
      </c>
    </row>
    <row r="176" spans="2:24" x14ac:dyDescent="0.25">
      <c r="B176" s="9" t="s">
        <v>30</v>
      </c>
      <c r="C176" s="13">
        <v>480988</v>
      </c>
      <c r="D176" s="14">
        <v>78537603.320000008</v>
      </c>
      <c r="E176" s="14">
        <v>1398</v>
      </c>
      <c r="F176" s="14">
        <v>222628.61999999997</v>
      </c>
      <c r="G176" s="14">
        <v>13085</v>
      </c>
      <c r="H176" s="14">
        <v>2962820.6199999987</v>
      </c>
      <c r="I176" s="14">
        <v>9966</v>
      </c>
      <c r="J176" s="14">
        <v>2016570.9300000006</v>
      </c>
      <c r="K176" s="14">
        <v>3354</v>
      </c>
      <c r="L176" s="14">
        <v>712397.76999999979</v>
      </c>
      <c r="M176" s="14">
        <v>797</v>
      </c>
      <c r="N176" s="14">
        <v>264799.35999999999</v>
      </c>
      <c r="O176" s="14">
        <v>1089</v>
      </c>
      <c r="P176" s="14">
        <v>490637.24</v>
      </c>
      <c r="Q176" s="14">
        <v>1</v>
      </c>
      <c r="R176" s="14">
        <v>934</v>
      </c>
      <c r="S176" s="14">
        <v>510678</v>
      </c>
      <c r="T176" s="14">
        <v>85208391.860000059</v>
      </c>
      <c r="U176" s="15">
        <v>69842944.147540972</v>
      </c>
    </row>
    <row r="177" spans="2:24" x14ac:dyDescent="0.25">
      <c r="B177" s="16" t="s">
        <v>33</v>
      </c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>
        <v>906945.78</v>
      </c>
      <c r="U177" s="22">
        <f t="shared" ref="U177" si="15">T177/1.22</f>
        <v>743398.1803278689</v>
      </c>
      <c r="V177" s="22"/>
      <c r="W177" s="22"/>
      <c r="X177" s="22"/>
    </row>
    <row r="178" spans="2:24" x14ac:dyDescent="0.25">
      <c r="B178" s="16" t="s">
        <v>47</v>
      </c>
      <c r="C178" s="17">
        <f t="shared" ref="C178:U178" si="16">SUM(C164:C177)</f>
        <v>2552900</v>
      </c>
      <c r="D178" s="17">
        <f t="shared" si="16"/>
        <v>407366143.38000005</v>
      </c>
      <c r="E178" s="17">
        <f t="shared" si="16"/>
        <v>12812</v>
      </c>
      <c r="F178" s="17">
        <f t="shared" si="16"/>
        <v>1762068.3900000004</v>
      </c>
      <c r="G178" s="17">
        <f t="shared" si="16"/>
        <v>79960</v>
      </c>
      <c r="H178" s="17">
        <f t="shared" si="16"/>
        <v>17667571.569999997</v>
      </c>
      <c r="I178" s="17">
        <f t="shared" si="16"/>
        <v>95511</v>
      </c>
      <c r="J178" s="17">
        <f t="shared" si="16"/>
        <v>16412830.580000002</v>
      </c>
      <c r="K178" s="17">
        <f t="shared" si="16"/>
        <v>29348</v>
      </c>
      <c r="L178" s="17">
        <f t="shared" si="16"/>
        <v>6232274.0200000005</v>
      </c>
      <c r="M178" s="17">
        <f t="shared" si="16"/>
        <v>7684</v>
      </c>
      <c r="N178" s="17">
        <f t="shared" si="16"/>
        <v>2702339.5</v>
      </c>
      <c r="O178" s="17">
        <f t="shared" si="16"/>
        <v>225389</v>
      </c>
      <c r="P178" s="17">
        <f t="shared" si="16"/>
        <v>96150616.920000017</v>
      </c>
      <c r="Q178" s="17">
        <f t="shared" si="16"/>
        <v>5181</v>
      </c>
      <c r="R178" s="17">
        <f t="shared" si="16"/>
        <v>2765345.25</v>
      </c>
      <c r="S178" s="17">
        <f t="shared" si="16"/>
        <v>3008787</v>
      </c>
      <c r="T178" s="17">
        <f t="shared" si="16"/>
        <v>551966135.38999999</v>
      </c>
      <c r="U178" s="17">
        <f t="shared" si="16"/>
        <v>452431258.51639336</v>
      </c>
      <c r="V178" s="17">
        <v>110449522.97540984</v>
      </c>
      <c r="W178" s="17"/>
      <c r="X178" s="17">
        <f>+U178-V178+W178</f>
        <v>341981735.54098356</v>
      </c>
    </row>
    <row r="179" spans="2:24" x14ac:dyDescent="0.25">
      <c r="B179" s="9" t="s">
        <v>19</v>
      </c>
      <c r="C179" s="18">
        <v>52493</v>
      </c>
      <c r="D179" s="19">
        <v>9187570.7100000083</v>
      </c>
      <c r="E179" s="19">
        <v>268</v>
      </c>
      <c r="F179" s="19">
        <v>44928.270000000004</v>
      </c>
      <c r="G179" s="19">
        <v>1671</v>
      </c>
      <c r="H179" s="19">
        <v>376806.0400000001</v>
      </c>
      <c r="I179" s="19">
        <v>1919</v>
      </c>
      <c r="J179" s="19">
        <v>396651.54000000021</v>
      </c>
      <c r="K179" s="19">
        <v>937</v>
      </c>
      <c r="L179" s="19">
        <v>208257.66999999998</v>
      </c>
      <c r="M179" s="19">
        <v>351</v>
      </c>
      <c r="N179" s="19">
        <v>134995.56</v>
      </c>
      <c r="O179" s="19">
        <v>13461</v>
      </c>
      <c r="P179" s="19">
        <v>5962115.379999998</v>
      </c>
      <c r="Q179" s="19">
        <v>0</v>
      </c>
      <c r="R179" s="19">
        <v>0</v>
      </c>
      <c r="S179" s="19">
        <v>71100</v>
      </c>
      <c r="T179" s="19">
        <v>16311325.169999987</v>
      </c>
      <c r="U179" s="20">
        <v>13369938.66393443</v>
      </c>
    </row>
    <row r="180" spans="2:24" x14ac:dyDescent="0.25">
      <c r="B180" s="9" t="s">
        <v>20</v>
      </c>
      <c r="C180" s="13">
        <v>64894</v>
      </c>
      <c r="D180" s="14">
        <v>10907731.369999999</v>
      </c>
      <c r="E180" s="14">
        <v>2420</v>
      </c>
      <c r="F180" s="14">
        <v>225249.20000000004</v>
      </c>
      <c r="G180" s="14">
        <v>2549</v>
      </c>
      <c r="H180" s="14">
        <v>579277.42000000016</v>
      </c>
      <c r="I180" s="14">
        <v>3321</v>
      </c>
      <c r="J180" s="14">
        <v>652023.62000000011</v>
      </c>
      <c r="K180" s="14">
        <v>1306</v>
      </c>
      <c r="L180" s="14">
        <v>295379.08000000007</v>
      </c>
      <c r="M180" s="14">
        <v>345</v>
      </c>
      <c r="N180" s="14">
        <v>143568.28</v>
      </c>
      <c r="O180" s="14">
        <v>21844</v>
      </c>
      <c r="P180" s="14">
        <v>8792014.9800000004</v>
      </c>
      <c r="Q180" s="14">
        <v>2358</v>
      </c>
      <c r="R180" s="14">
        <v>815178.93</v>
      </c>
      <c r="S180" s="14">
        <v>99037</v>
      </c>
      <c r="T180" s="14">
        <v>22410422.879999984</v>
      </c>
      <c r="U180" s="15">
        <v>18369199.081967209</v>
      </c>
    </row>
    <row r="181" spans="2:24" x14ac:dyDescent="0.25">
      <c r="B181" s="9" t="s">
        <v>21</v>
      </c>
      <c r="C181" s="13">
        <v>170949</v>
      </c>
      <c r="D181" s="14">
        <v>28842124.27999999</v>
      </c>
      <c r="E181" s="14">
        <v>1115</v>
      </c>
      <c r="F181" s="14">
        <v>166608.22000000012</v>
      </c>
      <c r="G181" s="14">
        <v>6850</v>
      </c>
      <c r="H181" s="14">
        <v>1476178.9100000004</v>
      </c>
      <c r="I181" s="14">
        <v>7030</v>
      </c>
      <c r="J181" s="14">
        <v>1453621.7300000007</v>
      </c>
      <c r="K181" s="14">
        <v>2689</v>
      </c>
      <c r="L181" s="14">
        <v>562321.5900000002</v>
      </c>
      <c r="M181" s="14">
        <v>715</v>
      </c>
      <c r="N181" s="14">
        <v>237506.74999999997</v>
      </c>
      <c r="O181" s="14">
        <v>16113</v>
      </c>
      <c r="P181" s="14">
        <v>6854168.79</v>
      </c>
      <c r="Q181" s="14">
        <v>0</v>
      </c>
      <c r="R181" s="14">
        <v>0</v>
      </c>
      <c r="S181" s="14">
        <v>205461</v>
      </c>
      <c r="T181" s="14">
        <v>39592530.269999966</v>
      </c>
      <c r="U181" s="15">
        <v>32452893.663934421</v>
      </c>
    </row>
    <row r="182" spans="2:24" x14ac:dyDescent="0.25">
      <c r="B182" s="9" t="s">
        <v>22</v>
      </c>
      <c r="C182" s="13">
        <v>153380</v>
      </c>
      <c r="D182" s="14">
        <v>26595416.859999981</v>
      </c>
      <c r="E182" s="14">
        <v>258</v>
      </c>
      <c r="F182" s="14">
        <v>41845.269999999997</v>
      </c>
      <c r="G182" s="14">
        <v>3692</v>
      </c>
      <c r="H182" s="14">
        <v>841123.26000000047</v>
      </c>
      <c r="I182" s="14">
        <v>3119</v>
      </c>
      <c r="J182" s="14">
        <v>626997.67999999993</v>
      </c>
      <c r="K182" s="14">
        <v>1691</v>
      </c>
      <c r="L182" s="14">
        <v>377847.28000000014</v>
      </c>
      <c r="M182" s="14">
        <v>290</v>
      </c>
      <c r="N182" s="14">
        <v>102258</v>
      </c>
      <c r="O182" s="14">
        <v>6641</v>
      </c>
      <c r="P182" s="14">
        <v>2937051.5599999973</v>
      </c>
      <c r="Q182" s="14">
        <v>1</v>
      </c>
      <c r="R182" s="14">
        <v>728</v>
      </c>
      <c r="S182" s="14">
        <v>169072</v>
      </c>
      <c r="T182" s="14">
        <v>31523267.90999997</v>
      </c>
      <c r="U182" s="15">
        <v>25838744.188524574</v>
      </c>
    </row>
    <row r="183" spans="2:24" x14ac:dyDescent="0.25">
      <c r="B183" s="9" t="s">
        <v>23</v>
      </c>
      <c r="C183" s="13">
        <v>404298</v>
      </c>
      <c r="D183" s="14">
        <v>70264279.209999934</v>
      </c>
      <c r="E183" s="14">
        <v>2264</v>
      </c>
      <c r="F183" s="14">
        <v>351398.81000000017</v>
      </c>
      <c r="G183" s="14">
        <v>16381</v>
      </c>
      <c r="H183" s="14">
        <v>3679930.6399999992</v>
      </c>
      <c r="I183" s="14">
        <v>22946</v>
      </c>
      <c r="J183" s="14">
        <v>3251544.1999999974</v>
      </c>
      <c r="K183" s="14">
        <v>6510</v>
      </c>
      <c r="L183" s="14">
        <v>1318939.6700000002</v>
      </c>
      <c r="M183" s="14">
        <v>1071</v>
      </c>
      <c r="N183" s="14">
        <v>365492.54000000004</v>
      </c>
      <c r="O183" s="14">
        <v>41025</v>
      </c>
      <c r="P183" s="14">
        <v>17644945.059999995</v>
      </c>
      <c r="Q183" s="14">
        <v>5</v>
      </c>
      <c r="R183" s="14">
        <v>3766.1499999999996</v>
      </c>
      <c r="S183" s="14">
        <v>494500</v>
      </c>
      <c r="T183" s="14">
        <v>96880296.279999956</v>
      </c>
      <c r="U183" s="15">
        <v>79410078.91803278</v>
      </c>
    </row>
    <row r="184" spans="2:24" x14ac:dyDescent="0.25">
      <c r="B184" s="9" t="s">
        <v>24</v>
      </c>
      <c r="C184" s="13">
        <v>64685</v>
      </c>
      <c r="D184" s="14">
        <v>11452940.730000004</v>
      </c>
      <c r="E184" s="14">
        <v>338</v>
      </c>
      <c r="F184" s="14">
        <v>55960.960000000021</v>
      </c>
      <c r="G184" s="14">
        <v>1813</v>
      </c>
      <c r="H184" s="14">
        <v>420244.37</v>
      </c>
      <c r="I184" s="14">
        <v>2454</v>
      </c>
      <c r="J184" s="14">
        <v>523182.52999999997</v>
      </c>
      <c r="K184" s="14">
        <v>1091</v>
      </c>
      <c r="L184" s="14">
        <v>250905.46000000008</v>
      </c>
      <c r="M184" s="14">
        <v>371</v>
      </c>
      <c r="N184" s="14">
        <v>139929.03</v>
      </c>
      <c r="O184" s="14">
        <v>12751</v>
      </c>
      <c r="P184" s="14">
        <v>5665508.5399999991</v>
      </c>
      <c r="Q184" s="14">
        <v>4</v>
      </c>
      <c r="R184" s="14">
        <v>2764.48</v>
      </c>
      <c r="S184" s="14">
        <v>83507</v>
      </c>
      <c r="T184" s="14">
        <v>18511436.099999994</v>
      </c>
      <c r="U184" s="15">
        <v>15173308.278688526</v>
      </c>
    </row>
    <row r="185" spans="2:24" x14ac:dyDescent="0.25">
      <c r="B185" s="9" t="s">
        <v>25</v>
      </c>
      <c r="C185" s="13">
        <v>106067</v>
      </c>
      <c r="D185" s="14">
        <v>16763606.290000003</v>
      </c>
      <c r="E185" s="14">
        <v>726</v>
      </c>
      <c r="F185" s="14">
        <v>91988.860000000059</v>
      </c>
      <c r="G185" s="14">
        <v>3860</v>
      </c>
      <c r="H185" s="14">
        <v>763692.71000000008</v>
      </c>
      <c r="I185" s="14">
        <v>2779</v>
      </c>
      <c r="J185" s="14">
        <v>560707.25</v>
      </c>
      <c r="K185" s="14">
        <v>1318</v>
      </c>
      <c r="L185" s="14">
        <v>255216.94</v>
      </c>
      <c r="M185" s="14">
        <v>341</v>
      </c>
      <c r="N185" s="14">
        <v>117184.91999999998</v>
      </c>
      <c r="O185" s="14">
        <v>26659</v>
      </c>
      <c r="P185" s="14">
        <v>10657875.210000003</v>
      </c>
      <c r="Q185" s="14">
        <v>140</v>
      </c>
      <c r="R185" s="14">
        <v>32560.590000000015</v>
      </c>
      <c r="S185" s="14">
        <v>141890</v>
      </c>
      <c r="T185" s="14">
        <v>29242832.769999981</v>
      </c>
      <c r="U185" s="15">
        <v>23969535.057377055</v>
      </c>
    </row>
    <row r="186" spans="2:24" x14ac:dyDescent="0.25">
      <c r="B186" s="9" t="s">
        <v>26</v>
      </c>
      <c r="C186" s="13">
        <v>1091361</v>
      </c>
      <c r="D186" s="14">
        <v>168767004.90999997</v>
      </c>
      <c r="E186" s="14">
        <v>1917</v>
      </c>
      <c r="F186" s="14">
        <v>280559.86000000004</v>
      </c>
      <c r="G186" s="14">
        <v>21106</v>
      </c>
      <c r="H186" s="14">
        <v>4693391.3599999994</v>
      </c>
      <c r="I186" s="14">
        <v>31238</v>
      </c>
      <c r="J186" s="14">
        <v>5004169.3099999968</v>
      </c>
      <c r="K186" s="14">
        <v>3731</v>
      </c>
      <c r="L186" s="14">
        <v>795969.46000000008</v>
      </c>
      <c r="M186" s="14">
        <v>737</v>
      </c>
      <c r="N186" s="14">
        <v>245222.06000000003</v>
      </c>
      <c r="O186" s="14">
        <v>1264</v>
      </c>
      <c r="P186" s="14">
        <v>524838.17000000004</v>
      </c>
      <c r="Q186" s="14">
        <v>0</v>
      </c>
      <c r="R186" s="14">
        <v>0</v>
      </c>
      <c r="S186" s="14">
        <v>1151354</v>
      </c>
      <c r="T186" s="14">
        <v>180311155.13000014</v>
      </c>
      <c r="U186" s="15">
        <v>147796028.79508197</v>
      </c>
    </row>
    <row r="187" spans="2:24" x14ac:dyDescent="0.25">
      <c r="B187" s="9" t="s">
        <v>27</v>
      </c>
      <c r="C187" s="13">
        <v>55346</v>
      </c>
      <c r="D187" s="14">
        <v>9539672.3399999999</v>
      </c>
      <c r="E187" s="14">
        <v>293</v>
      </c>
      <c r="F187" s="14">
        <v>47921.47000000003</v>
      </c>
      <c r="G187" s="14">
        <v>2206</v>
      </c>
      <c r="H187" s="14">
        <v>499661.68000000011</v>
      </c>
      <c r="I187" s="14">
        <v>2657</v>
      </c>
      <c r="J187" s="14">
        <v>522066.33000000013</v>
      </c>
      <c r="K187" s="14">
        <v>1002</v>
      </c>
      <c r="L187" s="14">
        <v>222923.61</v>
      </c>
      <c r="M187" s="14">
        <v>372</v>
      </c>
      <c r="N187" s="14">
        <v>141829.28</v>
      </c>
      <c r="O187" s="14">
        <v>14829</v>
      </c>
      <c r="P187" s="14">
        <v>6629582.75</v>
      </c>
      <c r="Q187" s="14">
        <v>1</v>
      </c>
      <c r="R187" s="14">
        <v>697.05</v>
      </c>
      <c r="S187" s="14">
        <v>76706</v>
      </c>
      <c r="T187" s="14">
        <v>17604354.509999994</v>
      </c>
      <c r="U187" s="15">
        <v>14429798.778688518</v>
      </c>
    </row>
    <row r="188" spans="2:24" x14ac:dyDescent="0.25">
      <c r="B188" s="9" t="s">
        <v>28</v>
      </c>
      <c r="C188" s="13">
        <v>72000</v>
      </c>
      <c r="D188" s="14">
        <v>12813516.68</v>
      </c>
      <c r="E188" s="14">
        <v>307</v>
      </c>
      <c r="F188" s="14">
        <v>49917.520000000011</v>
      </c>
      <c r="G188" s="14">
        <v>2881</v>
      </c>
      <c r="H188" s="14">
        <v>673956.42000000051</v>
      </c>
      <c r="I188" s="14">
        <v>1918</v>
      </c>
      <c r="J188" s="14">
        <v>388157.10000000009</v>
      </c>
      <c r="K188" s="14">
        <v>1119</v>
      </c>
      <c r="L188" s="14">
        <v>252526.54</v>
      </c>
      <c r="M188" s="14">
        <v>521</v>
      </c>
      <c r="N188" s="14">
        <v>216068</v>
      </c>
      <c r="O188" s="14">
        <v>14500</v>
      </c>
      <c r="P188" s="14">
        <v>6557378.9799999995</v>
      </c>
      <c r="Q188" s="14">
        <v>3017</v>
      </c>
      <c r="R188" s="14">
        <v>2140554.5099999998</v>
      </c>
      <c r="S188" s="14">
        <v>96263</v>
      </c>
      <c r="T188" s="14">
        <v>23092075.750000007</v>
      </c>
      <c r="U188" s="15">
        <v>18927930.942622945</v>
      </c>
    </row>
    <row r="189" spans="2:24" x14ac:dyDescent="0.25">
      <c r="B189" s="9" t="s">
        <v>0</v>
      </c>
      <c r="C189" s="13">
        <v>154458</v>
      </c>
      <c r="D189" s="14">
        <v>26387077.710000008</v>
      </c>
      <c r="E189" s="14">
        <v>425</v>
      </c>
      <c r="F189" s="14">
        <v>69871.150000000023</v>
      </c>
      <c r="G189" s="14">
        <v>5336</v>
      </c>
      <c r="H189" s="14">
        <v>1188683.5899999999</v>
      </c>
      <c r="I189" s="14">
        <v>1782</v>
      </c>
      <c r="J189" s="14">
        <v>372437.09000000008</v>
      </c>
      <c r="K189" s="14">
        <v>3296</v>
      </c>
      <c r="L189" s="14">
        <v>731085.25000000023</v>
      </c>
      <c r="M189" s="14">
        <v>677</v>
      </c>
      <c r="N189" s="14">
        <v>231613.08000000002</v>
      </c>
      <c r="O189" s="14">
        <v>16197</v>
      </c>
      <c r="P189" s="14">
        <v>7221705.1399999969</v>
      </c>
      <c r="Q189" s="14">
        <v>0</v>
      </c>
      <c r="R189" s="14">
        <v>0</v>
      </c>
      <c r="S189" s="14">
        <v>182171</v>
      </c>
      <c r="T189" s="14">
        <v>36202473.010000005</v>
      </c>
      <c r="U189" s="15">
        <v>29674158.204918031</v>
      </c>
    </row>
    <row r="190" spans="2:24" x14ac:dyDescent="0.25">
      <c r="B190" s="9" t="s">
        <v>29</v>
      </c>
      <c r="C190" s="13">
        <v>118877</v>
      </c>
      <c r="D190" s="14">
        <v>20238192.559999999</v>
      </c>
      <c r="E190" s="14">
        <v>598</v>
      </c>
      <c r="F190" s="14">
        <v>67181.93000000008</v>
      </c>
      <c r="G190" s="14">
        <v>4932</v>
      </c>
      <c r="H190" s="14">
        <v>1099045.4000000006</v>
      </c>
      <c r="I190" s="14">
        <v>2751</v>
      </c>
      <c r="J190" s="14">
        <v>382567.77999999991</v>
      </c>
      <c r="K190" s="14">
        <v>1889</v>
      </c>
      <c r="L190" s="14">
        <v>416885.99000000028</v>
      </c>
      <c r="M190" s="14">
        <v>884</v>
      </c>
      <c r="N190" s="14">
        <v>322587.55</v>
      </c>
      <c r="O190" s="14">
        <v>17621</v>
      </c>
      <c r="P190" s="14">
        <v>7542527.4099999974</v>
      </c>
      <c r="Q190" s="14">
        <v>2</v>
      </c>
      <c r="R190" s="14">
        <v>1884</v>
      </c>
      <c r="S190" s="14">
        <v>147557</v>
      </c>
      <c r="T190" s="14">
        <v>30070872.619999979</v>
      </c>
      <c r="U190" s="15">
        <v>24648256.245901637</v>
      </c>
    </row>
    <row r="191" spans="2:24" x14ac:dyDescent="0.25">
      <c r="B191" s="9" t="s">
        <v>30</v>
      </c>
      <c r="C191" s="13">
        <v>620871</v>
      </c>
      <c r="D191" s="14">
        <v>104527380.51999995</v>
      </c>
      <c r="E191" s="14">
        <v>1400</v>
      </c>
      <c r="F191" s="14">
        <v>229724.00000000006</v>
      </c>
      <c r="G191" s="14">
        <v>15865</v>
      </c>
      <c r="H191" s="14">
        <v>3627754.5800000005</v>
      </c>
      <c r="I191" s="14">
        <v>11239</v>
      </c>
      <c r="J191" s="14">
        <v>2277805.71</v>
      </c>
      <c r="K191" s="14">
        <v>3527</v>
      </c>
      <c r="L191" s="14">
        <v>764561.84000000008</v>
      </c>
      <c r="M191" s="14">
        <v>844</v>
      </c>
      <c r="N191" s="14">
        <v>289649.52</v>
      </c>
      <c r="O191" s="14">
        <v>1451</v>
      </c>
      <c r="P191" s="14">
        <v>666744.72000000032</v>
      </c>
      <c r="Q191" s="14">
        <v>0</v>
      </c>
      <c r="R191" s="14">
        <v>0</v>
      </c>
      <c r="S191" s="14">
        <v>655258</v>
      </c>
      <c r="T191" s="14">
        <v>112383620.89000005</v>
      </c>
      <c r="U191" s="15">
        <v>92117722.040983528</v>
      </c>
    </row>
    <row r="192" spans="2:24" x14ac:dyDescent="0.25">
      <c r="B192" s="16" t="s">
        <v>33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>
        <v>1088819.6600000001</v>
      </c>
      <c r="U192" s="22">
        <f t="shared" ref="U192" si="17">T192/1.22</f>
        <v>892475.13114754111</v>
      </c>
      <c r="V192" s="22"/>
      <c r="W192" s="22"/>
      <c r="X192" s="22"/>
    </row>
    <row r="193" spans="2:24" x14ac:dyDescent="0.25">
      <c r="B193" s="16" t="s">
        <v>48</v>
      </c>
      <c r="C193" s="17">
        <f t="shared" ref="C193:U193" si="18">SUM(C179:C192)</f>
        <v>3129679</v>
      </c>
      <c r="D193" s="17">
        <f t="shared" si="18"/>
        <v>516286514.16999984</v>
      </c>
      <c r="E193" s="17">
        <f t="shared" si="18"/>
        <v>12329</v>
      </c>
      <c r="F193" s="17">
        <f t="shared" si="18"/>
        <v>1723155.5200000009</v>
      </c>
      <c r="G193" s="17">
        <f t="shared" si="18"/>
        <v>89142</v>
      </c>
      <c r="H193" s="17">
        <f t="shared" si="18"/>
        <v>19919746.379999999</v>
      </c>
      <c r="I193" s="17">
        <f t="shared" si="18"/>
        <v>95153</v>
      </c>
      <c r="J193" s="17">
        <f t="shared" si="18"/>
        <v>16411931.869999994</v>
      </c>
      <c r="K193" s="17">
        <f t="shared" si="18"/>
        <v>30106</v>
      </c>
      <c r="L193" s="17">
        <f t="shared" si="18"/>
        <v>6452820.3800000008</v>
      </c>
      <c r="M193" s="17">
        <f t="shared" si="18"/>
        <v>7519</v>
      </c>
      <c r="N193" s="17">
        <f t="shared" si="18"/>
        <v>2687904.57</v>
      </c>
      <c r="O193" s="17">
        <f t="shared" si="18"/>
        <v>204356</v>
      </c>
      <c r="P193" s="17">
        <f t="shared" si="18"/>
        <v>87656456.689999998</v>
      </c>
      <c r="Q193" s="17">
        <f t="shared" si="18"/>
        <v>5528</v>
      </c>
      <c r="R193" s="17">
        <f t="shared" si="18"/>
        <v>2998133.71</v>
      </c>
      <c r="S193" s="17">
        <f t="shared" si="18"/>
        <v>3573876</v>
      </c>
      <c r="T193" s="17">
        <f t="shared" si="18"/>
        <v>655225482.94999993</v>
      </c>
      <c r="U193" s="17">
        <f t="shared" si="18"/>
        <v>537070067.99180317</v>
      </c>
      <c r="V193" s="17">
        <v>152076456.31967214</v>
      </c>
      <c r="W193" s="17"/>
      <c r="X193" s="17">
        <f>+U193-V193+W193</f>
        <v>384993611.67213106</v>
      </c>
    </row>
    <row r="194" spans="2:24" x14ac:dyDescent="0.25">
      <c r="B194" s="11" t="s">
        <v>54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2:24" x14ac:dyDescent="0.25">
      <c r="B195" s="9" t="s">
        <v>19</v>
      </c>
      <c r="C195" s="26">
        <v>51250</v>
      </c>
      <c r="D195" s="27">
        <v>9041913.8400000054</v>
      </c>
      <c r="E195" s="27">
        <v>201</v>
      </c>
      <c r="F195" s="27">
        <v>33695.519999999997</v>
      </c>
      <c r="G195" s="27">
        <v>1465</v>
      </c>
      <c r="H195" s="27">
        <v>330958.67000000004</v>
      </c>
      <c r="I195" s="27">
        <v>1726</v>
      </c>
      <c r="J195" s="27">
        <v>360009.7900000001</v>
      </c>
      <c r="K195" s="27">
        <v>832</v>
      </c>
      <c r="L195" s="27">
        <v>187175.65</v>
      </c>
      <c r="M195" s="27">
        <v>215</v>
      </c>
      <c r="N195" s="27">
        <v>76828.010000000009</v>
      </c>
      <c r="O195" s="27">
        <v>11765</v>
      </c>
      <c r="P195" s="27">
        <v>5190999.1199999982</v>
      </c>
      <c r="Q195" s="27">
        <v>0</v>
      </c>
      <c r="R195" s="27">
        <v>0</v>
      </c>
      <c r="S195" s="27">
        <v>67454</v>
      </c>
      <c r="T195" s="29">
        <v>15221580.59999999</v>
      </c>
      <c r="U195" s="20">
        <f>+T195/1.22</f>
        <v>12476705.409836058</v>
      </c>
      <c r="V195" s="31"/>
      <c r="W195" s="31"/>
      <c r="X195" s="31"/>
    </row>
    <row r="196" spans="2:24" x14ac:dyDescent="0.25">
      <c r="B196" s="9" t="s">
        <v>20</v>
      </c>
      <c r="C196" s="28">
        <v>60932</v>
      </c>
      <c r="D196" s="14">
        <v>10370782.170000006</v>
      </c>
      <c r="E196" s="14">
        <v>2144</v>
      </c>
      <c r="F196" s="14">
        <v>171953.13000000009</v>
      </c>
      <c r="G196" s="14">
        <v>2182</v>
      </c>
      <c r="H196" s="14">
        <v>502294.99999999994</v>
      </c>
      <c r="I196" s="14">
        <v>3213</v>
      </c>
      <c r="J196" s="14">
        <v>609135.7300000001</v>
      </c>
      <c r="K196" s="14">
        <v>1121</v>
      </c>
      <c r="L196" s="14">
        <v>254872.46000000005</v>
      </c>
      <c r="M196" s="14">
        <v>236</v>
      </c>
      <c r="N196" s="14">
        <v>93893.01</v>
      </c>
      <c r="O196" s="14">
        <v>24947</v>
      </c>
      <c r="P196" s="14">
        <v>10142428.419999998</v>
      </c>
      <c r="Q196" s="14">
        <v>2642</v>
      </c>
      <c r="R196" s="14">
        <v>871578.86999999976</v>
      </c>
      <c r="S196" s="14">
        <v>97417</v>
      </c>
      <c r="T196" s="30">
        <v>23016938.78999998</v>
      </c>
      <c r="U196" s="15">
        <f t="shared" ref="U196:U208" si="19">+T196/1.22</f>
        <v>18866343.270491786</v>
      </c>
      <c r="V196" s="31"/>
      <c r="W196" s="31"/>
      <c r="X196" s="31"/>
    </row>
    <row r="197" spans="2:24" x14ac:dyDescent="0.25">
      <c r="B197" s="9" t="s">
        <v>21</v>
      </c>
      <c r="C197" s="28">
        <v>181076</v>
      </c>
      <c r="D197" s="14">
        <v>31005955.499999985</v>
      </c>
      <c r="E197" s="14">
        <v>982</v>
      </c>
      <c r="F197" s="14">
        <v>142016.28000000009</v>
      </c>
      <c r="G197" s="14">
        <v>5891</v>
      </c>
      <c r="H197" s="14">
        <v>1277818.3899999999</v>
      </c>
      <c r="I197" s="14">
        <v>6821</v>
      </c>
      <c r="J197" s="14">
        <v>1428459.6400000006</v>
      </c>
      <c r="K197" s="14">
        <v>2434</v>
      </c>
      <c r="L197" s="14">
        <v>512594.37999999989</v>
      </c>
      <c r="M197" s="14">
        <v>600</v>
      </c>
      <c r="N197" s="14">
        <v>193404.1</v>
      </c>
      <c r="O197" s="14">
        <v>12701</v>
      </c>
      <c r="P197" s="14">
        <v>5439817.8900000006</v>
      </c>
      <c r="Q197" s="14">
        <v>0</v>
      </c>
      <c r="R197" s="14">
        <v>0</v>
      </c>
      <c r="S197" s="14">
        <v>210505</v>
      </c>
      <c r="T197" s="30">
        <v>40000066.179999948</v>
      </c>
      <c r="U197" s="15">
        <f t="shared" si="19"/>
        <v>32786939.491803236</v>
      </c>
      <c r="V197" s="31"/>
      <c r="W197" s="31"/>
      <c r="X197" s="31"/>
    </row>
    <row r="198" spans="2:24" x14ac:dyDescent="0.25">
      <c r="B198" s="9" t="s">
        <v>22</v>
      </c>
      <c r="C198" s="28">
        <v>237165</v>
      </c>
      <c r="D198" s="14">
        <v>41287374.68999996</v>
      </c>
      <c r="E198" s="14">
        <v>313</v>
      </c>
      <c r="F198" s="14">
        <v>51276.960000000006</v>
      </c>
      <c r="G198" s="14">
        <v>3685</v>
      </c>
      <c r="H198" s="14">
        <v>839140.37000000034</v>
      </c>
      <c r="I198" s="14">
        <v>4371</v>
      </c>
      <c r="J198" s="14">
        <v>876000.08999999973</v>
      </c>
      <c r="K198" s="14">
        <v>1561</v>
      </c>
      <c r="L198" s="14">
        <v>351858.00000000012</v>
      </c>
      <c r="M198" s="14">
        <v>250</v>
      </c>
      <c r="N198" s="14">
        <v>91105</v>
      </c>
      <c r="O198" s="14">
        <v>5720</v>
      </c>
      <c r="P198" s="14">
        <v>2539889.2399999993</v>
      </c>
      <c r="Q198" s="14">
        <v>0</v>
      </c>
      <c r="R198" s="14">
        <v>0</v>
      </c>
      <c r="S198" s="14">
        <v>253065</v>
      </c>
      <c r="T198" s="30">
        <v>46036644.350000009</v>
      </c>
      <c r="U198" s="15">
        <f t="shared" si="19"/>
        <v>37734954.385245912</v>
      </c>
      <c r="V198" s="31"/>
      <c r="W198" s="31"/>
      <c r="X198" s="31"/>
    </row>
    <row r="199" spans="2:24" x14ac:dyDescent="0.25">
      <c r="B199" s="9" t="s">
        <v>23</v>
      </c>
      <c r="C199" s="28">
        <v>370203</v>
      </c>
      <c r="D199" s="14">
        <v>65320767.329999924</v>
      </c>
      <c r="E199" s="14">
        <v>1859</v>
      </c>
      <c r="F199" s="14">
        <v>290561.25000000012</v>
      </c>
      <c r="G199" s="14">
        <v>14024</v>
      </c>
      <c r="H199" s="14">
        <v>3163080.5899999994</v>
      </c>
      <c r="I199" s="14">
        <v>20781</v>
      </c>
      <c r="J199" s="14">
        <v>2905254.9400000004</v>
      </c>
      <c r="K199" s="14">
        <v>5917</v>
      </c>
      <c r="L199" s="14">
        <v>1200877.1800000006</v>
      </c>
      <c r="M199" s="14">
        <v>943</v>
      </c>
      <c r="N199" s="14">
        <v>297307.06000000006</v>
      </c>
      <c r="O199" s="14">
        <v>33329</v>
      </c>
      <c r="P199" s="14">
        <v>14336555.519999996</v>
      </c>
      <c r="Q199" s="14">
        <v>0</v>
      </c>
      <c r="R199" s="14">
        <v>0</v>
      </c>
      <c r="S199" s="14">
        <v>447056</v>
      </c>
      <c r="T199" s="30">
        <v>87514403.86999993</v>
      </c>
      <c r="U199" s="15">
        <f t="shared" si="19"/>
        <v>71733117.926229447</v>
      </c>
      <c r="V199" s="31"/>
      <c r="W199" s="31"/>
      <c r="X199" s="31"/>
    </row>
    <row r="200" spans="2:24" x14ac:dyDescent="0.25">
      <c r="B200" s="9" t="s">
        <v>24</v>
      </c>
      <c r="C200" s="28">
        <v>81519</v>
      </c>
      <c r="D200" s="14">
        <v>14308147.170000004</v>
      </c>
      <c r="E200" s="14">
        <v>191</v>
      </c>
      <c r="F200" s="14">
        <v>32526.959999999995</v>
      </c>
      <c r="G200" s="14">
        <v>1609</v>
      </c>
      <c r="H200" s="14">
        <v>376076.26999999996</v>
      </c>
      <c r="I200" s="14">
        <v>2304</v>
      </c>
      <c r="J200" s="14">
        <v>499209.79</v>
      </c>
      <c r="K200" s="14">
        <v>902</v>
      </c>
      <c r="L200" s="14">
        <v>207356.44999999995</v>
      </c>
      <c r="M200" s="14">
        <v>314</v>
      </c>
      <c r="N200" s="14">
        <v>117629</v>
      </c>
      <c r="O200" s="14">
        <v>13308</v>
      </c>
      <c r="P200" s="14">
        <v>6010971.7899999982</v>
      </c>
      <c r="Q200" s="14">
        <v>0</v>
      </c>
      <c r="R200" s="14">
        <v>0</v>
      </c>
      <c r="S200" s="14">
        <v>100147</v>
      </c>
      <c r="T200" s="30">
        <v>21551917.429999996</v>
      </c>
      <c r="U200" s="15">
        <f t="shared" si="19"/>
        <v>17665506.090163931</v>
      </c>
      <c r="V200" s="31"/>
      <c r="W200" s="31"/>
      <c r="X200" s="31"/>
    </row>
    <row r="201" spans="2:24" x14ac:dyDescent="0.25">
      <c r="B201" s="9" t="s">
        <v>25</v>
      </c>
      <c r="C201" s="28">
        <v>117760</v>
      </c>
      <c r="D201" s="14">
        <v>19026745.259999998</v>
      </c>
      <c r="E201" s="14">
        <v>669</v>
      </c>
      <c r="F201" s="14">
        <v>90022.44000000009</v>
      </c>
      <c r="G201" s="14">
        <v>3166</v>
      </c>
      <c r="H201" s="14">
        <v>629493.94000000029</v>
      </c>
      <c r="I201" s="14">
        <v>2568</v>
      </c>
      <c r="J201" s="14">
        <v>535578.06999999995</v>
      </c>
      <c r="K201" s="14">
        <v>1179</v>
      </c>
      <c r="L201" s="14">
        <v>220700.75999999998</v>
      </c>
      <c r="M201" s="14">
        <v>265</v>
      </c>
      <c r="N201" s="14">
        <v>91678.02</v>
      </c>
      <c r="O201" s="14">
        <v>24341</v>
      </c>
      <c r="P201" s="14">
        <v>9313188.4000000022</v>
      </c>
      <c r="Q201" s="14">
        <v>287</v>
      </c>
      <c r="R201" s="14">
        <v>69393.599999999977</v>
      </c>
      <c r="S201" s="14">
        <v>150235</v>
      </c>
      <c r="T201" s="30">
        <v>29976800.489999987</v>
      </c>
      <c r="U201" s="15">
        <f t="shared" si="19"/>
        <v>24571147.942622941</v>
      </c>
      <c r="V201" s="31"/>
      <c r="W201" s="31"/>
      <c r="X201" s="31"/>
    </row>
    <row r="202" spans="2:24" x14ac:dyDescent="0.25">
      <c r="B202" s="9" t="s">
        <v>26</v>
      </c>
      <c r="C202" s="28">
        <v>1176217</v>
      </c>
      <c r="D202" s="14">
        <v>187957233.74999985</v>
      </c>
      <c r="E202" s="14">
        <v>1889</v>
      </c>
      <c r="F202" s="14">
        <v>265187.04000000004</v>
      </c>
      <c r="G202" s="14">
        <v>19076</v>
      </c>
      <c r="H202" s="14">
        <v>4232691.1899999995</v>
      </c>
      <c r="I202" s="14">
        <v>35807</v>
      </c>
      <c r="J202" s="14">
        <v>5835665.6999999955</v>
      </c>
      <c r="K202" s="14">
        <v>3322</v>
      </c>
      <c r="L202" s="14">
        <v>716074.12000000034</v>
      </c>
      <c r="M202" s="14">
        <v>579</v>
      </c>
      <c r="N202" s="14">
        <v>196619.04000000004</v>
      </c>
      <c r="O202" s="14">
        <v>1114</v>
      </c>
      <c r="P202" s="14">
        <v>470414.87000000005</v>
      </c>
      <c r="Q202" s="14">
        <v>0</v>
      </c>
      <c r="R202" s="14">
        <v>0</v>
      </c>
      <c r="S202" s="14">
        <v>1238004</v>
      </c>
      <c r="T202" s="30">
        <v>199673885.71000019</v>
      </c>
      <c r="U202" s="15">
        <f t="shared" si="19"/>
        <v>163667119.4344264</v>
      </c>
      <c r="V202" s="31"/>
      <c r="W202" s="31"/>
      <c r="X202" s="31"/>
    </row>
    <row r="203" spans="2:24" x14ac:dyDescent="0.25">
      <c r="B203" s="9" t="s">
        <v>27</v>
      </c>
      <c r="C203" s="28">
        <v>63155</v>
      </c>
      <c r="D203" s="14">
        <v>11066716.200000001</v>
      </c>
      <c r="E203" s="14">
        <v>223</v>
      </c>
      <c r="F203" s="14">
        <v>37159.680000000008</v>
      </c>
      <c r="G203" s="14">
        <v>1907</v>
      </c>
      <c r="H203" s="14">
        <v>431767.21000000008</v>
      </c>
      <c r="I203" s="14">
        <v>2290</v>
      </c>
      <c r="J203" s="14">
        <v>451786.96</v>
      </c>
      <c r="K203" s="14">
        <v>901</v>
      </c>
      <c r="L203" s="14">
        <v>201070.27999999997</v>
      </c>
      <c r="M203" s="14">
        <v>312</v>
      </c>
      <c r="N203" s="14">
        <v>118624.01</v>
      </c>
      <c r="O203" s="14">
        <v>13444</v>
      </c>
      <c r="P203" s="14">
        <v>6031428.4900000021</v>
      </c>
      <c r="Q203" s="14">
        <v>0</v>
      </c>
      <c r="R203" s="14">
        <v>0</v>
      </c>
      <c r="S203" s="14">
        <v>82232</v>
      </c>
      <c r="T203" s="30">
        <v>18338552.830000006</v>
      </c>
      <c r="U203" s="15">
        <f t="shared" si="19"/>
        <v>15031600.680327874</v>
      </c>
      <c r="V203" s="31"/>
      <c r="W203" s="31"/>
      <c r="X203" s="31"/>
    </row>
    <row r="204" spans="2:24" x14ac:dyDescent="0.25">
      <c r="B204" s="9" t="s">
        <v>28</v>
      </c>
      <c r="C204" s="28">
        <v>93344</v>
      </c>
      <c r="D204" s="14">
        <v>16470377.760000002</v>
      </c>
      <c r="E204" s="14">
        <v>291</v>
      </c>
      <c r="F204" s="14">
        <v>48111.000000000007</v>
      </c>
      <c r="G204" s="14">
        <v>2370</v>
      </c>
      <c r="H204" s="14">
        <v>552828.60000000021</v>
      </c>
      <c r="I204" s="14">
        <v>1771</v>
      </c>
      <c r="J204" s="14">
        <v>360273.68000000011</v>
      </c>
      <c r="K204" s="14">
        <v>993</v>
      </c>
      <c r="L204" s="14">
        <v>225208.49999999997</v>
      </c>
      <c r="M204" s="14">
        <v>442</v>
      </c>
      <c r="N204" s="14">
        <v>179101</v>
      </c>
      <c r="O204" s="14">
        <v>14591</v>
      </c>
      <c r="P204" s="14">
        <v>6550569.8800000008</v>
      </c>
      <c r="Q204" s="14">
        <v>4877</v>
      </c>
      <c r="R204" s="14">
        <v>3512571.9499999997</v>
      </c>
      <c r="S204" s="14">
        <v>118679</v>
      </c>
      <c r="T204" s="30">
        <v>27899042.370000005</v>
      </c>
      <c r="U204" s="15">
        <f t="shared" si="19"/>
        <v>22868067.516393445</v>
      </c>
      <c r="V204" s="31"/>
      <c r="W204" s="31"/>
      <c r="X204" s="31"/>
    </row>
    <row r="205" spans="2:24" x14ac:dyDescent="0.25">
      <c r="B205" s="9" t="s">
        <v>0</v>
      </c>
      <c r="C205" s="28">
        <v>217071</v>
      </c>
      <c r="D205" s="14">
        <v>37447584.449999966</v>
      </c>
      <c r="E205" s="14">
        <v>374</v>
      </c>
      <c r="F205" s="14">
        <v>61821.360000000022</v>
      </c>
      <c r="G205" s="14">
        <v>4786</v>
      </c>
      <c r="H205" s="14">
        <v>1063190.69</v>
      </c>
      <c r="I205" s="14">
        <v>2100</v>
      </c>
      <c r="J205" s="14">
        <v>439383.57000000012</v>
      </c>
      <c r="K205" s="14">
        <v>2870</v>
      </c>
      <c r="L205" s="14">
        <v>640293.18000000028</v>
      </c>
      <c r="M205" s="14">
        <v>428</v>
      </c>
      <c r="N205" s="14">
        <v>144593.04999999999</v>
      </c>
      <c r="O205" s="14">
        <v>12729</v>
      </c>
      <c r="P205" s="14">
        <v>5711597.160000002</v>
      </c>
      <c r="Q205" s="14">
        <v>1</v>
      </c>
      <c r="R205" s="14">
        <v>950</v>
      </c>
      <c r="S205" s="14">
        <v>240360</v>
      </c>
      <c r="T205" s="30">
        <v>45509413.459999956</v>
      </c>
      <c r="U205" s="15">
        <f t="shared" si="19"/>
        <v>37302797.91803275</v>
      </c>
      <c r="V205" s="31"/>
      <c r="W205" s="31"/>
      <c r="X205" s="31"/>
    </row>
    <row r="206" spans="2:24" x14ac:dyDescent="0.25">
      <c r="B206" s="9" t="s">
        <v>29</v>
      </c>
      <c r="C206" s="28">
        <v>146853</v>
      </c>
      <c r="D206" s="14">
        <v>25257929.849999987</v>
      </c>
      <c r="E206" s="14">
        <v>365</v>
      </c>
      <c r="F206" s="14">
        <v>48275.040000000059</v>
      </c>
      <c r="G206" s="14">
        <v>4490</v>
      </c>
      <c r="H206" s="14">
        <v>1009744.9600000003</v>
      </c>
      <c r="I206" s="14">
        <v>2867</v>
      </c>
      <c r="J206" s="14">
        <v>406659.81999999989</v>
      </c>
      <c r="K206" s="14">
        <v>1701</v>
      </c>
      <c r="L206" s="14">
        <v>371254.94000000018</v>
      </c>
      <c r="M206" s="14">
        <v>631</v>
      </c>
      <c r="N206" s="14">
        <v>230988.04</v>
      </c>
      <c r="O206" s="14">
        <v>15835</v>
      </c>
      <c r="P206" s="14">
        <v>6785403.879999999</v>
      </c>
      <c r="Q206" s="14">
        <v>1</v>
      </c>
      <c r="R206" s="14">
        <v>950</v>
      </c>
      <c r="S206" s="14">
        <v>172743</v>
      </c>
      <c r="T206" s="30">
        <v>34111206.529999979</v>
      </c>
      <c r="U206" s="15">
        <f t="shared" si="19"/>
        <v>27960005.352458999</v>
      </c>
      <c r="V206" s="31"/>
      <c r="W206" s="31"/>
      <c r="X206" s="31"/>
    </row>
    <row r="207" spans="2:24" x14ac:dyDescent="0.25">
      <c r="B207" s="9" t="s">
        <v>30</v>
      </c>
      <c r="C207" s="28">
        <v>766089</v>
      </c>
      <c r="D207" s="14">
        <v>130665624.29999992</v>
      </c>
      <c r="E207" s="14">
        <v>1342</v>
      </c>
      <c r="F207" s="14">
        <v>222462.21000000005</v>
      </c>
      <c r="G207" s="14">
        <v>13954</v>
      </c>
      <c r="H207" s="14">
        <v>3180776.1900000004</v>
      </c>
      <c r="I207" s="14">
        <v>14217</v>
      </c>
      <c r="J207" s="14">
        <v>2894432.7399999998</v>
      </c>
      <c r="K207" s="14">
        <v>3294</v>
      </c>
      <c r="L207" s="14">
        <v>714852.24999999988</v>
      </c>
      <c r="M207" s="14">
        <v>670</v>
      </c>
      <c r="N207" s="14">
        <v>216462.05</v>
      </c>
      <c r="O207" s="14">
        <v>1040</v>
      </c>
      <c r="P207" s="14">
        <v>475393.02</v>
      </c>
      <c r="Q207" s="14">
        <v>0</v>
      </c>
      <c r="R207" s="14">
        <v>0</v>
      </c>
      <c r="S207" s="14">
        <v>800606</v>
      </c>
      <c r="T207" s="30">
        <v>138370002.76000017</v>
      </c>
      <c r="U207" s="15">
        <f t="shared" si="19"/>
        <v>113418035.04918046</v>
      </c>
      <c r="V207" s="31"/>
      <c r="W207" s="31"/>
      <c r="X207" s="31"/>
    </row>
    <row r="208" spans="2:24" x14ac:dyDescent="0.25">
      <c r="B208" s="16" t="s">
        <v>33</v>
      </c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>
        <v>1015268.72</v>
      </c>
      <c r="U208" s="22">
        <f t="shared" si="19"/>
        <v>832187.47540983604</v>
      </c>
      <c r="V208" s="22"/>
      <c r="W208" s="22"/>
      <c r="X208" s="22"/>
    </row>
    <row r="209" spans="2:24" x14ac:dyDescent="0.25">
      <c r="B209" s="16" t="s">
        <v>52</v>
      </c>
      <c r="C209" s="17">
        <f>SUM(C195:C208)</f>
        <v>3562634</v>
      </c>
      <c r="D209" s="17">
        <f t="shared" ref="D209:U209" si="20">SUM(D195:D208)</f>
        <v>599227152.26999962</v>
      </c>
      <c r="E209" s="17">
        <f t="shared" si="20"/>
        <v>10843</v>
      </c>
      <c r="F209" s="17">
        <f t="shared" si="20"/>
        <v>1495068.8700000006</v>
      </c>
      <c r="G209" s="17">
        <f t="shared" si="20"/>
        <v>78605</v>
      </c>
      <c r="H209" s="17">
        <f t="shared" si="20"/>
        <v>17589862.07</v>
      </c>
      <c r="I209" s="17">
        <f t="shared" si="20"/>
        <v>100836</v>
      </c>
      <c r="J209" s="17">
        <f t="shared" si="20"/>
        <v>17601850.519999996</v>
      </c>
      <c r="K209" s="17">
        <f t="shared" si="20"/>
        <v>27027</v>
      </c>
      <c r="L209" s="17">
        <f t="shared" si="20"/>
        <v>5804188.1500000013</v>
      </c>
      <c r="M209" s="17">
        <f t="shared" si="20"/>
        <v>5885</v>
      </c>
      <c r="N209" s="17">
        <f t="shared" si="20"/>
        <v>2048231.3900000004</v>
      </c>
      <c r="O209" s="17">
        <f t="shared" si="20"/>
        <v>184864</v>
      </c>
      <c r="P209" s="17">
        <f t="shared" si="20"/>
        <v>78998657.679999992</v>
      </c>
      <c r="Q209" s="17">
        <f t="shared" si="20"/>
        <v>7808</v>
      </c>
      <c r="R209" s="17">
        <f t="shared" si="20"/>
        <v>4455444.42</v>
      </c>
      <c r="S209" s="17">
        <f t="shared" si="20"/>
        <v>3978503</v>
      </c>
      <c r="T209" s="17">
        <f t="shared" si="20"/>
        <v>728235724.09000015</v>
      </c>
      <c r="U209" s="17">
        <f t="shared" si="20"/>
        <v>596914527.94262314</v>
      </c>
      <c r="V209" s="17">
        <v>145181816.78688523</v>
      </c>
      <c r="W209" s="17">
        <v>177065542.63934427</v>
      </c>
      <c r="X209" s="17">
        <f>+U209-V209+W209</f>
        <v>628798253.79508209</v>
      </c>
    </row>
    <row r="210" spans="2:24" x14ac:dyDescent="0.25">
      <c r="B210" s="9" t="s">
        <v>19</v>
      </c>
      <c r="C210" s="26">
        <v>49908</v>
      </c>
      <c r="D210" s="27">
        <v>8793516.7200000025</v>
      </c>
      <c r="E210" s="27">
        <v>237</v>
      </c>
      <c r="F210" s="27">
        <v>39045.780000000006</v>
      </c>
      <c r="G210" s="27">
        <v>1508</v>
      </c>
      <c r="H210" s="27">
        <v>343634.61</v>
      </c>
      <c r="I210" s="27">
        <v>1890</v>
      </c>
      <c r="J210" s="27">
        <v>397400.33000000007</v>
      </c>
      <c r="K210" s="27">
        <v>886</v>
      </c>
      <c r="L210" s="27">
        <v>199551.77999999994</v>
      </c>
      <c r="M210" s="27">
        <v>299</v>
      </c>
      <c r="N210" s="27">
        <v>115076</v>
      </c>
      <c r="O210" s="27">
        <v>13858</v>
      </c>
      <c r="P210" s="27">
        <v>6187970.5799999991</v>
      </c>
      <c r="Q210" s="27">
        <v>0</v>
      </c>
      <c r="R210" s="27">
        <v>0</v>
      </c>
      <c r="S210" s="27">
        <v>68586</v>
      </c>
      <c r="T210" s="29">
        <v>16076195.799999993</v>
      </c>
      <c r="U210" s="20">
        <f>+T210/1.22</f>
        <v>13177209.672131142</v>
      </c>
      <c r="V210" s="31"/>
      <c r="W210" s="31"/>
      <c r="X210" s="31"/>
    </row>
    <row r="211" spans="2:24" x14ac:dyDescent="0.25">
      <c r="B211" s="9" t="s">
        <v>20</v>
      </c>
      <c r="C211" s="28">
        <v>62403</v>
      </c>
      <c r="D211" s="14">
        <v>10741962.360000001</v>
      </c>
      <c r="E211" s="14">
        <v>1863</v>
      </c>
      <c r="F211" s="14">
        <v>186167.82000000012</v>
      </c>
      <c r="G211" s="14">
        <v>2370</v>
      </c>
      <c r="H211" s="14">
        <v>551118.52000000014</v>
      </c>
      <c r="I211" s="14">
        <v>3451</v>
      </c>
      <c r="J211" s="14">
        <v>658239.32000000007</v>
      </c>
      <c r="K211" s="14">
        <v>1200</v>
      </c>
      <c r="L211" s="14">
        <v>274827.37999999989</v>
      </c>
      <c r="M211" s="14">
        <v>397</v>
      </c>
      <c r="N211" s="14">
        <v>151805</v>
      </c>
      <c r="O211" s="14">
        <v>23389</v>
      </c>
      <c r="P211" s="14">
        <v>9654656.7199999969</v>
      </c>
      <c r="Q211" s="14">
        <v>2449</v>
      </c>
      <c r="R211" s="14">
        <v>765766.61</v>
      </c>
      <c r="S211" s="14">
        <v>97522</v>
      </c>
      <c r="T211" s="30">
        <v>22984543.729999982</v>
      </c>
      <c r="U211" s="15">
        <f t="shared" ref="U211:U222" si="21">+T211/1.22</f>
        <v>18839789.942622937</v>
      </c>
      <c r="V211" s="31"/>
      <c r="W211" s="31"/>
      <c r="X211" s="31"/>
    </row>
    <row r="212" spans="2:24" x14ac:dyDescent="0.25">
      <c r="B212" s="9" t="s">
        <v>21</v>
      </c>
      <c r="C212" s="28">
        <v>169551</v>
      </c>
      <c r="D212" s="14">
        <v>28984789.920000002</v>
      </c>
      <c r="E212" s="14">
        <v>1014</v>
      </c>
      <c r="F212" s="14">
        <v>155857.80000000008</v>
      </c>
      <c r="G212" s="14">
        <v>5767</v>
      </c>
      <c r="H212" s="14">
        <v>1249519.8200000003</v>
      </c>
      <c r="I212" s="14">
        <v>6689</v>
      </c>
      <c r="J212" s="14">
        <v>1396564.4500000018</v>
      </c>
      <c r="K212" s="14">
        <v>2428</v>
      </c>
      <c r="L212" s="14">
        <v>507520.90000000031</v>
      </c>
      <c r="M212" s="14">
        <v>609</v>
      </c>
      <c r="N212" s="14">
        <v>199097.06</v>
      </c>
      <c r="O212" s="14">
        <v>11829</v>
      </c>
      <c r="P212" s="14">
        <v>5074843.0199999977</v>
      </c>
      <c r="Q212" s="14">
        <v>0</v>
      </c>
      <c r="R212" s="14">
        <v>0</v>
      </c>
      <c r="S212" s="14">
        <v>197887</v>
      </c>
      <c r="T212" s="30">
        <v>37568192.969999962</v>
      </c>
      <c r="U212" s="15">
        <f t="shared" si="21"/>
        <v>30793600.795081936</v>
      </c>
      <c r="V212" s="31"/>
      <c r="W212" s="31"/>
      <c r="X212" s="31"/>
    </row>
    <row r="213" spans="2:24" x14ac:dyDescent="0.25">
      <c r="B213" s="9" t="s">
        <v>22</v>
      </c>
      <c r="C213" s="28">
        <v>189759</v>
      </c>
      <c r="D213" s="14">
        <v>33082090.859999981</v>
      </c>
      <c r="E213" s="14">
        <v>261</v>
      </c>
      <c r="F213" s="14">
        <v>43028.76</v>
      </c>
      <c r="G213" s="14">
        <v>3237</v>
      </c>
      <c r="H213" s="14">
        <v>735947.16000000015</v>
      </c>
      <c r="I213" s="14">
        <v>3769</v>
      </c>
      <c r="J213" s="14">
        <v>759777.55999999959</v>
      </c>
      <c r="K213" s="14">
        <v>1350</v>
      </c>
      <c r="L213" s="14">
        <v>304681.67999999988</v>
      </c>
      <c r="M213" s="14">
        <v>296</v>
      </c>
      <c r="N213" s="14">
        <v>102733.04</v>
      </c>
      <c r="O213" s="14">
        <v>6267</v>
      </c>
      <c r="P213" s="14">
        <v>2809324.6500000004</v>
      </c>
      <c r="Q213" s="14">
        <v>0</v>
      </c>
      <c r="R213" s="14">
        <v>0</v>
      </c>
      <c r="S213" s="14">
        <v>204939</v>
      </c>
      <c r="T213" s="30">
        <v>37837583.709999956</v>
      </c>
      <c r="U213" s="15">
        <f t="shared" si="21"/>
        <v>31014412.877049144</v>
      </c>
      <c r="V213" s="31"/>
      <c r="W213" s="31"/>
      <c r="X213" s="31"/>
    </row>
    <row r="214" spans="2:24" x14ac:dyDescent="0.25">
      <c r="B214" s="9" t="s">
        <v>23</v>
      </c>
      <c r="C214" s="28">
        <v>357153</v>
      </c>
      <c r="D214" s="14">
        <v>62734174.559999965</v>
      </c>
      <c r="E214" s="14">
        <v>1867</v>
      </c>
      <c r="F214" s="14">
        <v>299249.40000000008</v>
      </c>
      <c r="G214" s="14">
        <v>14007</v>
      </c>
      <c r="H214" s="14">
        <v>3149512.3399999989</v>
      </c>
      <c r="I214" s="14">
        <v>20018</v>
      </c>
      <c r="J214" s="14">
        <v>2823121.4</v>
      </c>
      <c r="K214" s="14">
        <v>6032</v>
      </c>
      <c r="L214" s="14">
        <v>1242394.7100000007</v>
      </c>
      <c r="M214" s="14">
        <v>879</v>
      </c>
      <c r="N214" s="14">
        <v>285251.02</v>
      </c>
      <c r="O214" s="14">
        <v>34650</v>
      </c>
      <c r="P214" s="14">
        <v>14883391.380000001</v>
      </c>
      <c r="Q214" s="14">
        <v>1</v>
      </c>
      <c r="R214" s="14">
        <v>950</v>
      </c>
      <c r="S214" s="14">
        <v>434607</v>
      </c>
      <c r="T214" s="30">
        <v>85418044.810000032</v>
      </c>
      <c r="U214" s="15">
        <f t="shared" si="21"/>
        <v>70014790.827868879</v>
      </c>
      <c r="V214" s="31"/>
      <c r="W214" s="31"/>
      <c r="X214" s="31"/>
    </row>
    <row r="215" spans="2:24" x14ac:dyDescent="0.25">
      <c r="B215" s="9" t="s">
        <v>24</v>
      </c>
      <c r="C215" s="28">
        <v>73546</v>
      </c>
      <c r="D215" s="14">
        <v>12978404.520000005</v>
      </c>
      <c r="E215" s="14">
        <v>216</v>
      </c>
      <c r="F215" s="14">
        <v>36800.519999999997</v>
      </c>
      <c r="G215" s="14">
        <v>1662</v>
      </c>
      <c r="H215" s="14">
        <v>390748.13000000006</v>
      </c>
      <c r="I215" s="14">
        <v>2352</v>
      </c>
      <c r="J215" s="14">
        <v>504708.97999999992</v>
      </c>
      <c r="K215" s="14">
        <v>940</v>
      </c>
      <c r="L215" s="14">
        <v>214626.4499999999</v>
      </c>
      <c r="M215" s="14">
        <v>473</v>
      </c>
      <c r="N215" s="14">
        <v>168629</v>
      </c>
      <c r="O215" s="14">
        <v>12845</v>
      </c>
      <c r="P215" s="14">
        <v>5827107.9699999988</v>
      </c>
      <c r="Q215" s="14">
        <v>0</v>
      </c>
      <c r="R215" s="14">
        <v>0</v>
      </c>
      <c r="S215" s="14">
        <v>92034</v>
      </c>
      <c r="T215" s="30">
        <v>20121025.569999997</v>
      </c>
      <c r="U215" s="15">
        <f t="shared" si="21"/>
        <v>16492643.909836063</v>
      </c>
      <c r="V215" s="31"/>
      <c r="W215" s="31"/>
      <c r="X215" s="31"/>
    </row>
    <row r="216" spans="2:24" x14ac:dyDescent="0.25">
      <c r="B216" s="9" t="s">
        <v>25</v>
      </c>
      <c r="C216" s="28">
        <v>104369</v>
      </c>
      <c r="D216" s="14">
        <v>16787253.359999999</v>
      </c>
      <c r="E216" s="14">
        <v>584</v>
      </c>
      <c r="F216" s="14">
        <v>84209.760000000097</v>
      </c>
      <c r="G216" s="14">
        <v>3131</v>
      </c>
      <c r="H216" s="14">
        <v>627878.88000000012</v>
      </c>
      <c r="I216" s="14">
        <v>2521</v>
      </c>
      <c r="J216" s="14">
        <v>529557.00000000023</v>
      </c>
      <c r="K216" s="14">
        <v>1140</v>
      </c>
      <c r="L216" s="14">
        <v>214798.21000000002</v>
      </c>
      <c r="M216" s="14">
        <v>310</v>
      </c>
      <c r="N216" s="14">
        <v>106133.07</v>
      </c>
      <c r="O216" s="14">
        <v>21882</v>
      </c>
      <c r="P216" s="14">
        <v>8343357.7200000025</v>
      </c>
      <c r="Q216" s="14">
        <v>225</v>
      </c>
      <c r="R216" s="14">
        <v>54022.310000000012</v>
      </c>
      <c r="S216" s="14">
        <v>134162</v>
      </c>
      <c r="T216" s="30">
        <v>26747210.309999969</v>
      </c>
      <c r="U216" s="15">
        <f t="shared" si="21"/>
        <v>21923942.877049156</v>
      </c>
      <c r="V216" s="31"/>
      <c r="W216" s="31"/>
      <c r="X216" s="31"/>
    </row>
    <row r="217" spans="2:24" x14ac:dyDescent="0.25">
      <c r="B217" s="9" t="s">
        <v>26</v>
      </c>
      <c r="C217" s="28">
        <v>998599</v>
      </c>
      <c r="D217" s="14">
        <v>157000423.76999992</v>
      </c>
      <c r="E217" s="14">
        <v>1670</v>
      </c>
      <c r="F217" s="14">
        <v>233078.52000000002</v>
      </c>
      <c r="G217" s="14">
        <v>16688</v>
      </c>
      <c r="H217" s="14">
        <v>3675129.9199999985</v>
      </c>
      <c r="I217" s="14">
        <v>32035</v>
      </c>
      <c r="J217" s="14">
        <v>5190436.5499999989</v>
      </c>
      <c r="K217" s="14">
        <v>3000</v>
      </c>
      <c r="L217" s="14">
        <v>642020.94000000018</v>
      </c>
      <c r="M217" s="14">
        <v>472</v>
      </c>
      <c r="N217" s="14">
        <v>164383.07999999999</v>
      </c>
      <c r="O217" s="14">
        <v>1010</v>
      </c>
      <c r="P217" s="14">
        <v>425965.86000000022</v>
      </c>
      <c r="Q217" s="14">
        <v>0</v>
      </c>
      <c r="R217" s="14">
        <v>0</v>
      </c>
      <c r="S217" s="14">
        <v>1053474</v>
      </c>
      <c r="T217" s="30">
        <v>167331438.63999996</v>
      </c>
      <c r="U217" s="15">
        <f t="shared" si="21"/>
        <v>137156916.91803277</v>
      </c>
      <c r="V217" s="31"/>
      <c r="W217" s="31"/>
      <c r="X217" s="31"/>
    </row>
    <row r="218" spans="2:24" x14ac:dyDescent="0.25">
      <c r="B218" s="9" t="s">
        <v>27</v>
      </c>
      <c r="C218" s="28">
        <v>56422</v>
      </c>
      <c r="D218" s="14">
        <v>9840823.4399999995</v>
      </c>
      <c r="E218" s="14">
        <v>198</v>
      </c>
      <c r="F218" s="14">
        <v>33008.399999999994</v>
      </c>
      <c r="G218" s="14">
        <v>1870</v>
      </c>
      <c r="H218" s="14">
        <v>427790.43000000011</v>
      </c>
      <c r="I218" s="14">
        <v>2281</v>
      </c>
      <c r="J218" s="14">
        <v>452339.19999999995</v>
      </c>
      <c r="K218" s="14">
        <v>824</v>
      </c>
      <c r="L218" s="14">
        <v>185853.17000000004</v>
      </c>
      <c r="M218" s="14">
        <v>330</v>
      </c>
      <c r="N218" s="14">
        <v>123577</v>
      </c>
      <c r="O218" s="14">
        <v>13799</v>
      </c>
      <c r="P218" s="14">
        <v>6257334.1600000011</v>
      </c>
      <c r="Q218" s="14">
        <v>0</v>
      </c>
      <c r="R218" s="14">
        <v>0</v>
      </c>
      <c r="S218" s="14">
        <v>75724</v>
      </c>
      <c r="T218" s="30">
        <v>17320725.800000001</v>
      </c>
      <c r="U218" s="15">
        <f t="shared" si="21"/>
        <v>14197316.229508197</v>
      </c>
      <c r="V218" s="31"/>
      <c r="W218" s="31"/>
      <c r="X218" s="31"/>
    </row>
    <row r="219" spans="2:24" x14ac:dyDescent="0.25">
      <c r="B219" s="9" t="s">
        <v>28</v>
      </c>
      <c r="C219" s="28">
        <v>81736</v>
      </c>
      <c r="D219" s="14">
        <v>14434328.160000002</v>
      </c>
      <c r="E219" s="14">
        <v>329</v>
      </c>
      <c r="F219" s="14">
        <v>54875.880000000012</v>
      </c>
      <c r="G219" s="14">
        <v>2312</v>
      </c>
      <c r="H219" s="14">
        <v>540478.81999999983</v>
      </c>
      <c r="I219" s="14">
        <v>1745</v>
      </c>
      <c r="J219" s="14">
        <v>357770.77999999997</v>
      </c>
      <c r="K219" s="14">
        <v>977</v>
      </c>
      <c r="L219" s="14">
        <v>224317.72000000009</v>
      </c>
      <c r="M219" s="14">
        <v>463</v>
      </c>
      <c r="N219" s="14">
        <v>204367</v>
      </c>
      <c r="O219" s="14">
        <v>12325</v>
      </c>
      <c r="P219" s="14">
        <v>5531766.3299999991</v>
      </c>
      <c r="Q219" s="14">
        <v>2689</v>
      </c>
      <c r="R219" s="14">
        <v>1914072.1500000001</v>
      </c>
      <c r="S219" s="14">
        <v>102576</v>
      </c>
      <c r="T219" s="30">
        <v>23261976.839999992</v>
      </c>
      <c r="U219" s="15">
        <f t="shared" si="21"/>
        <v>19067194.131147534</v>
      </c>
      <c r="V219" s="31"/>
      <c r="W219" s="31"/>
      <c r="X219" s="31"/>
    </row>
    <row r="220" spans="2:24" x14ac:dyDescent="0.25">
      <c r="B220" s="9" t="s">
        <v>0</v>
      </c>
      <c r="C220" s="28">
        <v>177183</v>
      </c>
      <c r="D220" s="14">
        <v>30521311.559999987</v>
      </c>
      <c r="E220" s="14">
        <v>333</v>
      </c>
      <c r="F220" s="14">
        <v>54836.280000000021</v>
      </c>
      <c r="G220" s="14">
        <v>4206</v>
      </c>
      <c r="H220" s="14">
        <v>941449.16000000015</v>
      </c>
      <c r="I220" s="14">
        <v>1999</v>
      </c>
      <c r="J220" s="14">
        <v>419791.54000000004</v>
      </c>
      <c r="K220" s="14">
        <v>2824</v>
      </c>
      <c r="L220" s="14">
        <v>635007.87</v>
      </c>
      <c r="M220" s="14">
        <v>510</v>
      </c>
      <c r="N220" s="14">
        <v>173453.05000000002</v>
      </c>
      <c r="O220" s="14">
        <v>13238</v>
      </c>
      <c r="P220" s="14">
        <v>5982063.1099999975</v>
      </c>
      <c r="Q220" s="14">
        <v>1</v>
      </c>
      <c r="R220" s="14">
        <v>697.05</v>
      </c>
      <c r="S220" s="14">
        <v>200294</v>
      </c>
      <c r="T220" s="30">
        <v>38728609.619999953</v>
      </c>
      <c r="U220" s="15">
        <f t="shared" si="21"/>
        <v>31744761.983606521</v>
      </c>
      <c r="V220" s="31"/>
      <c r="W220" s="31"/>
      <c r="X220" s="31"/>
    </row>
    <row r="221" spans="2:24" x14ac:dyDescent="0.25">
      <c r="B221" s="9" t="s">
        <v>29</v>
      </c>
      <c r="C221" s="28">
        <v>126697</v>
      </c>
      <c r="D221" s="14">
        <v>21823488.48</v>
      </c>
      <c r="E221" s="14">
        <v>420</v>
      </c>
      <c r="F221" s="14">
        <v>52002.96000000005</v>
      </c>
      <c r="G221" s="14">
        <v>4444</v>
      </c>
      <c r="H221" s="14">
        <v>999137.36000000057</v>
      </c>
      <c r="I221" s="14">
        <v>2660</v>
      </c>
      <c r="J221" s="14">
        <v>375073.60999999993</v>
      </c>
      <c r="K221" s="14">
        <v>1839</v>
      </c>
      <c r="L221" s="14">
        <v>393673.88000000024</v>
      </c>
      <c r="M221" s="14">
        <v>760</v>
      </c>
      <c r="N221" s="14">
        <v>290456.04000000004</v>
      </c>
      <c r="O221" s="14">
        <v>16146</v>
      </c>
      <c r="P221" s="14">
        <v>7052404.3699999973</v>
      </c>
      <c r="Q221" s="14">
        <v>0</v>
      </c>
      <c r="R221" s="14">
        <v>0</v>
      </c>
      <c r="S221" s="14">
        <v>152966</v>
      </c>
      <c r="T221" s="30">
        <v>30986236.699999988</v>
      </c>
      <c r="U221" s="15">
        <f t="shared" si="21"/>
        <v>25398554.67213114</v>
      </c>
      <c r="V221" s="31"/>
      <c r="W221" s="31"/>
      <c r="X221" s="31"/>
    </row>
    <row r="222" spans="2:24" x14ac:dyDescent="0.25">
      <c r="B222" s="9" t="s">
        <v>30</v>
      </c>
      <c r="C222" s="28">
        <v>615106</v>
      </c>
      <c r="D222" s="14">
        <v>104328379.37999988</v>
      </c>
      <c r="E222" s="14">
        <v>1157</v>
      </c>
      <c r="F222" s="14">
        <v>192687.60000000006</v>
      </c>
      <c r="G222" s="14">
        <v>11353</v>
      </c>
      <c r="H222" s="14">
        <v>2585941.0699999998</v>
      </c>
      <c r="I222" s="14">
        <v>12405</v>
      </c>
      <c r="J222" s="14">
        <v>2523845.8800000008</v>
      </c>
      <c r="K222" s="14">
        <v>3079</v>
      </c>
      <c r="L222" s="14">
        <v>668284.71000000008</v>
      </c>
      <c r="M222" s="14">
        <v>636</v>
      </c>
      <c r="N222" s="14">
        <v>220399.07</v>
      </c>
      <c r="O222" s="14">
        <v>1059</v>
      </c>
      <c r="P222" s="14">
        <v>488233.44000000018</v>
      </c>
      <c r="Q222" s="14">
        <v>0</v>
      </c>
      <c r="R222" s="14">
        <v>0</v>
      </c>
      <c r="S222" s="14">
        <v>644795</v>
      </c>
      <c r="T222" s="30">
        <v>111007771.15000011</v>
      </c>
      <c r="U222" s="15">
        <f t="shared" si="21"/>
        <v>90989976.352459103</v>
      </c>
      <c r="V222" s="31"/>
      <c r="W222" s="31"/>
      <c r="X222" s="31"/>
    </row>
    <row r="223" spans="2:24" x14ac:dyDescent="0.25">
      <c r="B223" s="16" t="s">
        <v>33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>
        <v>1008421.52</v>
      </c>
      <c r="U223" s="22">
        <f t="shared" ref="U223" si="22">+T223/1.22</f>
        <v>826575.01639344264</v>
      </c>
      <c r="V223" s="17"/>
      <c r="W223" s="17"/>
      <c r="X223" s="17"/>
    </row>
    <row r="224" spans="2:24" x14ac:dyDescent="0.25">
      <c r="B224" s="16" t="s">
        <v>53</v>
      </c>
      <c r="C224" s="17">
        <f t="shared" ref="C224:U224" si="23">SUM(C210:C223)</f>
        <v>3062432</v>
      </c>
      <c r="D224" s="17">
        <f t="shared" si="23"/>
        <v>512050947.08999979</v>
      </c>
      <c r="E224" s="17">
        <f t="shared" si="23"/>
        <v>10149</v>
      </c>
      <c r="F224" s="17">
        <f t="shared" si="23"/>
        <v>1464849.4800000004</v>
      </c>
      <c r="G224" s="17">
        <f t="shared" si="23"/>
        <v>72555</v>
      </c>
      <c r="H224" s="17">
        <f t="shared" si="23"/>
        <v>16218286.219999999</v>
      </c>
      <c r="I224" s="17">
        <f t="shared" si="23"/>
        <v>93815</v>
      </c>
      <c r="J224" s="17">
        <f t="shared" si="23"/>
        <v>16388626.6</v>
      </c>
      <c r="K224" s="17">
        <f t="shared" si="23"/>
        <v>26519</v>
      </c>
      <c r="L224" s="17">
        <f t="shared" si="23"/>
        <v>5707559.4000000004</v>
      </c>
      <c r="M224" s="17">
        <f t="shared" si="23"/>
        <v>6434</v>
      </c>
      <c r="N224" s="17">
        <f t="shared" si="23"/>
        <v>2305359.4300000002</v>
      </c>
      <c r="O224" s="17">
        <f t="shared" si="23"/>
        <v>182297</v>
      </c>
      <c r="P224" s="17">
        <f t="shared" si="23"/>
        <v>78518419.309999973</v>
      </c>
      <c r="Q224" s="17">
        <f t="shared" si="23"/>
        <v>5365</v>
      </c>
      <c r="R224" s="17">
        <f t="shared" si="23"/>
        <v>2735508.12</v>
      </c>
      <c r="S224" s="17">
        <f t="shared" si="23"/>
        <v>3459566</v>
      </c>
      <c r="T224" s="17">
        <f t="shared" si="23"/>
        <v>636397977.16999984</v>
      </c>
      <c r="U224" s="17">
        <f t="shared" si="23"/>
        <v>521637686.20491791</v>
      </c>
      <c r="V224" s="17">
        <v>125573346.4590164</v>
      </c>
      <c r="W224" s="17"/>
      <c r="X224" s="17">
        <f>+U224-V224+W224</f>
        <v>396064339.74590153</v>
      </c>
    </row>
    <row r="225" spans="2:24" x14ac:dyDescent="0.25">
      <c r="B225" s="9" t="s">
        <v>19</v>
      </c>
      <c r="C225" s="26">
        <v>50425</v>
      </c>
      <c r="D225" s="27">
        <v>8876614.5600000042</v>
      </c>
      <c r="E225" s="27">
        <v>242</v>
      </c>
      <c r="F225" s="27">
        <v>40348.800000000003</v>
      </c>
      <c r="G225" s="27">
        <v>1847</v>
      </c>
      <c r="H225" s="27">
        <v>420755.08000000013</v>
      </c>
      <c r="I225" s="27">
        <v>2037</v>
      </c>
      <c r="J225" s="27">
        <v>425807.5300000002</v>
      </c>
      <c r="K225" s="27">
        <v>1028</v>
      </c>
      <c r="L225" s="27">
        <v>230771.24</v>
      </c>
      <c r="M225" s="27">
        <v>338</v>
      </c>
      <c r="N225" s="27">
        <v>126378.04000000001</v>
      </c>
      <c r="O225" s="27">
        <v>14461</v>
      </c>
      <c r="P225" s="27">
        <v>6431038.5099999979</v>
      </c>
      <c r="Q225" s="27">
        <v>0</v>
      </c>
      <c r="R225" s="27">
        <v>0</v>
      </c>
      <c r="S225" s="27">
        <v>70378</v>
      </c>
      <c r="T225" s="29">
        <v>16551713.759999994</v>
      </c>
      <c r="U225" s="20">
        <v>13566978.491803264</v>
      </c>
      <c r="V225" s="31"/>
      <c r="W225" s="31"/>
      <c r="X225" s="31"/>
    </row>
    <row r="226" spans="2:24" x14ac:dyDescent="0.25">
      <c r="B226" s="9" t="s">
        <v>20</v>
      </c>
      <c r="C226" s="28">
        <v>61588</v>
      </c>
      <c r="D226" s="14">
        <v>10463986.200000007</v>
      </c>
      <c r="E226" s="14">
        <v>2069</v>
      </c>
      <c r="F226" s="14">
        <v>181457.16000000015</v>
      </c>
      <c r="G226" s="14">
        <v>2664</v>
      </c>
      <c r="H226" s="14">
        <v>621789.62</v>
      </c>
      <c r="I226" s="14">
        <v>3619</v>
      </c>
      <c r="J226" s="14">
        <v>711105.69000000018</v>
      </c>
      <c r="K226" s="14">
        <v>1334</v>
      </c>
      <c r="L226" s="14">
        <v>306124.39000000007</v>
      </c>
      <c r="M226" s="14">
        <v>466</v>
      </c>
      <c r="N226" s="14">
        <v>180696.01</v>
      </c>
      <c r="O226" s="14">
        <v>24443</v>
      </c>
      <c r="P226" s="14">
        <v>10133388.599999998</v>
      </c>
      <c r="Q226" s="14">
        <v>2080</v>
      </c>
      <c r="R226" s="14">
        <v>661506.93000000017</v>
      </c>
      <c r="S226" s="14">
        <v>98263</v>
      </c>
      <c r="T226" s="30">
        <v>23260054.599999987</v>
      </c>
      <c r="U226" s="15">
        <v>19065618.524590142</v>
      </c>
      <c r="V226" s="31"/>
      <c r="W226" s="31"/>
      <c r="X226" s="31"/>
    </row>
    <row r="227" spans="2:24" x14ac:dyDescent="0.25">
      <c r="B227" s="9" t="s">
        <v>21</v>
      </c>
      <c r="C227" s="28">
        <v>143207</v>
      </c>
      <c r="D227" s="14">
        <v>24447710.609999996</v>
      </c>
      <c r="E227" s="14">
        <v>933</v>
      </c>
      <c r="F227" s="14">
        <v>149331.00000000006</v>
      </c>
      <c r="G227" s="14">
        <v>6704</v>
      </c>
      <c r="H227" s="14">
        <v>1457722.93</v>
      </c>
      <c r="I227" s="14">
        <v>6717</v>
      </c>
      <c r="J227" s="14">
        <v>1377773.1900000006</v>
      </c>
      <c r="K227" s="14">
        <v>2743</v>
      </c>
      <c r="L227" s="14">
        <v>566598.56999999995</v>
      </c>
      <c r="M227" s="14">
        <v>767</v>
      </c>
      <c r="N227" s="14">
        <v>240089.10999999996</v>
      </c>
      <c r="O227" s="14">
        <v>14379</v>
      </c>
      <c r="P227" s="14">
        <v>6140670.5000000009</v>
      </c>
      <c r="Q227" s="14">
        <v>0</v>
      </c>
      <c r="R227" s="14">
        <v>0</v>
      </c>
      <c r="S227" s="14">
        <v>175450</v>
      </c>
      <c r="T227" s="30">
        <v>34379895.909999996</v>
      </c>
      <c r="U227" s="15">
        <v>28180242.549180351</v>
      </c>
      <c r="V227" s="31"/>
      <c r="W227" s="31"/>
      <c r="X227" s="31"/>
    </row>
    <row r="228" spans="2:24" x14ac:dyDescent="0.25">
      <c r="B228" s="9" t="s">
        <v>22</v>
      </c>
      <c r="C228" s="28">
        <v>129980</v>
      </c>
      <c r="D228" s="14">
        <v>22860317.279999997</v>
      </c>
      <c r="E228" s="14">
        <v>242</v>
      </c>
      <c r="F228" s="14">
        <v>39884.639999999999</v>
      </c>
      <c r="G228" s="14">
        <v>3061</v>
      </c>
      <c r="H228" s="14">
        <v>697729.37000000023</v>
      </c>
      <c r="I228" s="14">
        <v>2742</v>
      </c>
      <c r="J228" s="14">
        <v>553897.42999999982</v>
      </c>
      <c r="K228" s="14">
        <v>1512</v>
      </c>
      <c r="L228" s="14">
        <v>340463.87000000005</v>
      </c>
      <c r="M228" s="14">
        <v>339</v>
      </c>
      <c r="N228" s="14">
        <v>125983.01999999999</v>
      </c>
      <c r="O228" s="14">
        <v>6953</v>
      </c>
      <c r="P228" s="14">
        <v>3131056.53</v>
      </c>
      <c r="Q228" s="14">
        <v>0</v>
      </c>
      <c r="R228" s="14">
        <v>0</v>
      </c>
      <c r="S228" s="14">
        <v>144829</v>
      </c>
      <c r="T228" s="30">
        <v>27749332.139999982</v>
      </c>
      <c r="U228" s="15">
        <v>22745354.213114776</v>
      </c>
      <c r="V228" s="31"/>
      <c r="W228" s="31"/>
      <c r="X228" s="31"/>
    </row>
    <row r="229" spans="2:24" x14ac:dyDescent="0.25">
      <c r="B229" s="9" t="s">
        <v>23</v>
      </c>
      <c r="C229" s="28">
        <v>362433</v>
      </c>
      <c r="D229" s="14">
        <v>63727192.049999915</v>
      </c>
      <c r="E229" s="14">
        <v>1797</v>
      </c>
      <c r="F229" s="14">
        <v>293714.28000000009</v>
      </c>
      <c r="G229" s="14">
        <v>16290</v>
      </c>
      <c r="H229" s="14">
        <v>3665055.9199999985</v>
      </c>
      <c r="I229" s="14">
        <v>23266</v>
      </c>
      <c r="J229" s="14">
        <v>3235320.5399999986</v>
      </c>
      <c r="K229" s="14">
        <v>6650</v>
      </c>
      <c r="L229" s="14">
        <v>1376923.7100000002</v>
      </c>
      <c r="M229" s="14">
        <v>1100</v>
      </c>
      <c r="N229" s="14">
        <v>343432</v>
      </c>
      <c r="O229" s="14">
        <v>42882</v>
      </c>
      <c r="P229" s="14">
        <v>18484071.599999983</v>
      </c>
      <c r="Q229" s="14">
        <v>0</v>
      </c>
      <c r="R229" s="14">
        <v>0</v>
      </c>
      <c r="S229" s="14">
        <v>454418</v>
      </c>
      <c r="T229" s="30">
        <v>91125710.099999964</v>
      </c>
      <c r="U229" s="15">
        <v>74693205.000000015</v>
      </c>
      <c r="V229" s="31"/>
      <c r="W229" s="31"/>
      <c r="X229" s="31"/>
    </row>
    <row r="230" spans="2:24" x14ac:dyDescent="0.25">
      <c r="B230" s="9" t="s">
        <v>24</v>
      </c>
      <c r="C230" s="28">
        <v>68136</v>
      </c>
      <c r="D230" s="14">
        <v>12122116.800000006</v>
      </c>
      <c r="E230" s="14">
        <v>330</v>
      </c>
      <c r="F230" s="14">
        <v>56115.120000000017</v>
      </c>
      <c r="G230" s="14">
        <v>1807</v>
      </c>
      <c r="H230" s="14">
        <v>423453.49000000005</v>
      </c>
      <c r="I230" s="14">
        <v>2422</v>
      </c>
      <c r="J230" s="14">
        <v>524423.33000000019</v>
      </c>
      <c r="K230" s="14">
        <v>1253</v>
      </c>
      <c r="L230" s="14">
        <v>281180.08</v>
      </c>
      <c r="M230" s="14">
        <v>595</v>
      </c>
      <c r="N230" s="14">
        <v>237574</v>
      </c>
      <c r="O230" s="14">
        <v>13858</v>
      </c>
      <c r="P230" s="14">
        <v>6258162.9600000018</v>
      </c>
      <c r="Q230" s="14">
        <v>0</v>
      </c>
      <c r="R230" s="14">
        <v>0</v>
      </c>
      <c r="S230" s="14">
        <v>88401</v>
      </c>
      <c r="T230" s="30">
        <v>19903025.77999999</v>
      </c>
      <c r="U230" s="15">
        <v>16313955.557377052</v>
      </c>
      <c r="V230" s="31"/>
      <c r="W230" s="31"/>
      <c r="X230" s="31"/>
    </row>
    <row r="231" spans="2:24" x14ac:dyDescent="0.25">
      <c r="B231" s="9" t="s">
        <v>25</v>
      </c>
      <c r="C231" s="28">
        <v>96104</v>
      </c>
      <c r="D231" s="14">
        <v>15363796.439999999</v>
      </c>
      <c r="E231" s="14">
        <v>710</v>
      </c>
      <c r="F231" s="14">
        <v>81349.440000000075</v>
      </c>
      <c r="G231" s="14">
        <v>3542</v>
      </c>
      <c r="H231" s="14">
        <v>723968.04</v>
      </c>
      <c r="I231" s="14">
        <v>2795</v>
      </c>
      <c r="J231" s="14">
        <v>569703.80000000016</v>
      </c>
      <c r="K231" s="14">
        <v>1291</v>
      </c>
      <c r="L231" s="14">
        <v>240422.03000000003</v>
      </c>
      <c r="M231" s="14">
        <v>471</v>
      </c>
      <c r="N231" s="14">
        <v>160889.06000000003</v>
      </c>
      <c r="O231" s="14">
        <v>21583</v>
      </c>
      <c r="P231" s="14">
        <v>8584015.4199999962</v>
      </c>
      <c r="Q231" s="14">
        <v>204</v>
      </c>
      <c r="R231" s="14">
        <v>49133.77</v>
      </c>
      <c r="S231" s="14">
        <v>126700</v>
      </c>
      <c r="T231" s="30">
        <v>25773277.999999985</v>
      </c>
      <c r="U231" s="15">
        <v>21125637.704918034</v>
      </c>
      <c r="V231" s="31"/>
      <c r="W231" s="31"/>
      <c r="X231" s="31"/>
    </row>
    <row r="232" spans="2:24" x14ac:dyDescent="0.25">
      <c r="B232" s="9" t="s">
        <v>26</v>
      </c>
      <c r="C232" s="28">
        <v>842773</v>
      </c>
      <c r="D232" s="14">
        <v>128414797.22999994</v>
      </c>
      <c r="E232" s="14">
        <v>1666</v>
      </c>
      <c r="F232" s="14">
        <v>234566.27999999991</v>
      </c>
      <c r="G232" s="14">
        <v>17067</v>
      </c>
      <c r="H232" s="14">
        <v>3768480.2500000009</v>
      </c>
      <c r="I232" s="14">
        <v>29006</v>
      </c>
      <c r="J232" s="14">
        <v>4616150.719999996</v>
      </c>
      <c r="K232" s="14">
        <v>3100</v>
      </c>
      <c r="L232" s="14">
        <v>677382.8</v>
      </c>
      <c r="M232" s="14">
        <v>478</v>
      </c>
      <c r="N232" s="14">
        <v>170899.05000000002</v>
      </c>
      <c r="O232" s="14">
        <v>1077</v>
      </c>
      <c r="P232" s="14">
        <v>453331.14000000013</v>
      </c>
      <c r="Q232" s="14">
        <v>0</v>
      </c>
      <c r="R232" s="14">
        <v>0</v>
      </c>
      <c r="S232" s="14">
        <v>895167</v>
      </c>
      <c r="T232" s="30">
        <v>138335607.47000003</v>
      </c>
      <c r="U232" s="15">
        <v>113389842.18852456</v>
      </c>
      <c r="V232" s="31"/>
      <c r="W232" s="31"/>
      <c r="X232" s="31"/>
    </row>
    <row r="233" spans="2:24" x14ac:dyDescent="0.25">
      <c r="B233" s="9" t="s">
        <v>27</v>
      </c>
      <c r="C233" s="28">
        <v>50679</v>
      </c>
      <c r="D233" s="14">
        <v>8848668.2400000021</v>
      </c>
      <c r="E233" s="14">
        <v>246</v>
      </c>
      <c r="F233" s="14">
        <v>41290.68</v>
      </c>
      <c r="G233" s="14">
        <v>2162</v>
      </c>
      <c r="H233" s="14">
        <v>489537.44000000006</v>
      </c>
      <c r="I233" s="14">
        <v>2414</v>
      </c>
      <c r="J233" s="14">
        <v>475725.68000000005</v>
      </c>
      <c r="K233" s="14">
        <v>1080</v>
      </c>
      <c r="L233" s="14">
        <v>242051.40999999995</v>
      </c>
      <c r="M233" s="14">
        <v>464</v>
      </c>
      <c r="N233" s="14">
        <v>165865</v>
      </c>
      <c r="O233" s="14">
        <v>15552</v>
      </c>
      <c r="P233" s="14">
        <v>7036966.7500000009</v>
      </c>
      <c r="Q233" s="14">
        <v>0</v>
      </c>
      <c r="R233" s="14">
        <v>0</v>
      </c>
      <c r="S233" s="14">
        <v>72597</v>
      </c>
      <c r="T233" s="30">
        <v>17300105.199999988</v>
      </c>
      <c r="U233" s="15">
        <v>14180414.098360648</v>
      </c>
      <c r="V233" s="31"/>
      <c r="W233" s="31"/>
      <c r="X233" s="31"/>
    </row>
    <row r="234" spans="2:24" x14ac:dyDescent="0.25">
      <c r="B234" s="9" t="s">
        <v>28</v>
      </c>
      <c r="C234" s="28">
        <v>77006</v>
      </c>
      <c r="D234" s="14">
        <v>13692579.120000003</v>
      </c>
      <c r="E234" s="14">
        <v>362</v>
      </c>
      <c r="F234" s="14">
        <v>60657.840000000033</v>
      </c>
      <c r="G234" s="14">
        <v>2703</v>
      </c>
      <c r="H234" s="14">
        <v>629657.4300000004</v>
      </c>
      <c r="I234" s="14">
        <v>1774</v>
      </c>
      <c r="J234" s="14">
        <v>360100.35000000003</v>
      </c>
      <c r="K234" s="14">
        <v>1165</v>
      </c>
      <c r="L234" s="14">
        <v>264203.15999999997</v>
      </c>
      <c r="M234" s="14">
        <v>642</v>
      </c>
      <c r="N234" s="14">
        <v>269886</v>
      </c>
      <c r="O234" s="14">
        <v>14210</v>
      </c>
      <c r="P234" s="14">
        <v>6420466.3099999987</v>
      </c>
      <c r="Q234" s="14">
        <v>2597</v>
      </c>
      <c r="R234" s="14">
        <v>1849542.8</v>
      </c>
      <c r="S234" s="14">
        <v>100459</v>
      </c>
      <c r="T234" s="30">
        <v>23547093.009999998</v>
      </c>
      <c r="U234" s="15">
        <v>19300895.909836072</v>
      </c>
      <c r="V234" s="31"/>
      <c r="W234" s="31"/>
      <c r="X234" s="31"/>
    </row>
    <row r="235" spans="2:24" x14ac:dyDescent="0.25">
      <c r="B235" s="9" t="s">
        <v>0</v>
      </c>
      <c r="C235" s="28">
        <v>106086</v>
      </c>
      <c r="D235" s="14">
        <v>18359185.200000003</v>
      </c>
      <c r="E235" s="14">
        <v>293</v>
      </c>
      <c r="F235" s="14">
        <v>48374.520000000004</v>
      </c>
      <c r="G235" s="14">
        <v>4285</v>
      </c>
      <c r="H235" s="14">
        <v>957173.79999999981</v>
      </c>
      <c r="I235" s="14">
        <v>1434</v>
      </c>
      <c r="J235" s="14">
        <v>298875.4200000001</v>
      </c>
      <c r="K235" s="14">
        <v>2608</v>
      </c>
      <c r="L235" s="14">
        <v>588891.61000000022</v>
      </c>
      <c r="M235" s="14">
        <v>539</v>
      </c>
      <c r="N235" s="14">
        <v>198394.03</v>
      </c>
      <c r="O235" s="14">
        <v>13826</v>
      </c>
      <c r="P235" s="14">
        <v>6254934.8699999992</v>
      </c>
      <c r="Q235" s="14">
        <v>0</v>
      </c>
      <c r="R235" s="14">
        <v>0</v>
      </c>
      <c r="S235" s="14">
        <v>129071</v>
      </c>
      <c r="T235" s="30">
        <v>26705829.449999999</v>
      </c>
      <c r="U235" s="15">
        <v>21890024.13934426</v>
      </c>
      <c r="V235" s="31"/>
      <c r="W235" s="31"/>
      <c r="X235" s="31"/>
    </row>
    <row r="236" spans="2:24" x14ac:dyDescent="0.25">
      <c r="B236" s="9" t="s">
        <v>29</v>
      </c>
      <c r="C236" s="28">
        <v>101130</v>
      </c>
      <c r="D236" s="14">
        <v>17550177.719999995</v>
      </c>
      <c r="E236" s="14">
        <v>448</v>
      </c>
      <c r="F236" s="14">
        <v>57559.320000000058</v>
      </c>
      <c r="G236" s="14">
        <v>4915</v>
      </c>
      <c r="H236" s="14">
        <v>1103905.040000001</v>
      </c>
      <c r="I236" s="14">
        <v>2726</v>
      </c>
      <c r="J236" s="14">
        <v>340819.62999999989</v>
      </c>
      <c r="K236" s="14">
        <v>1960</v>
      </c>
      <c r="L236" s="14">
        <v>419192.64000000019</v>
      </c>
      <c r="M236" s="14">
        <v>900</v>
      </c>
      <c r="N236" s="14">
        <v>329336.05000000005</v>
      </c>
      <c r="O236" s="14">
        <v>17756</v>
      </c>
      <c r="P236" s="14">
        <v>7706186.1000000006</v>
      </c>
      <c r="Q236" s="14">
        <v>1</v>
      </c>
      <c r="R236" s="14">
        <v>174.26</v>
      </c>
      <c r="S236" s="14">
        <v>129836</v>
      </c>
      <c r="T236" s="30">
        <v>27507350.759999983</v>
      </c>
      <c r="U236" s="15">
        <v>22547008.819672134</v>
      </c>
      <c r="V236" s="31"/>
      <c r="W236" s="31"/>
      <c r="X236" s="31"/>
    </row>
    <row r="237" spans="2:24" x14ac:dyDescent="0.25">
      <c r="B237" s="9" t="s">
        <v>30</v>
      </c>
      <c r="C237" s="28">
        <v>447885</v>
      </c>
      <c r="D237" s="14">
        <v>75493165.379999921</v>
      </c>
      <c r="E237" s="14">
        <v>1223</v>
      </c>
      <c r="F237" s="14">
        <v>202681.68000000014</v>
      </c>
      <c r="G237" s="14">
        <v>11496</v>
      </c>
      <c r="H237" s="14">
        <v>2630283.6599999997</v>
      </c>
      <c r="I237" s="14">
        <v>9538</v>
      </c>
      <c r="J237" s="14">
        <v>1944958.8900000011</v>
      </c>
      <c r="K237" s="14">
        <v>3129</v>
      </c>
      <c r="L237" s="14">
        <v>676802.62000000011</v>
      </c>
      <c r="M237" s="14">
        <v>630</v>
      </c>
      <c r="N237" s="14">
        <v>234132.10000000006</v>
      </c>
      <c r="O237" s="14">
        <v>1112</v>
      </c>
      <c r="P237" s="14">
        <v>492349.3600000001</v>
      </c>
      <c r="Q237" s="14">
        <v>0</v>
      </c>
      <c r="R237" s="14">
        <v>0</v>
      </c>
      <c r="S237" s="14">
        <v>475013</v>
      </c>
      <c r="T237" s="30">
        <v>81674373.689999983</v>
      </c>
      <c r="U237" s="15">
        <v>66946207.942622982</v>
      </c>
      <c r="V237" s="31"/>
      <c r="W237" s="31"/>
      <c r="X237" s="31"/>
    </row>
    <row r="238" spans="2:24" x14ac:dyDescent="0.25">
      <c r="B238" s="16" t="s">
        <v>33</v>
      </c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>
        <v>1066597.1599999999</v>
      </c>
      <c r="U238" s="22">
        <f t="shared" ref="U238" si="24">+T238/1.22</f>
        <v>874259.96721311472</v>
      </c>
      <c r="V238" s="17"/>
      <c r="W238" s="17"/>
      <c r="X238" s="17"/>
    </row>
    <row r="239" spans="2:24" x14ac:dyDescent="0.25">
      <c r="B239" s="16" t="s">
        <v>61</v>
      </c>
      <c r="C239" s="17">
        <f t="shared" ref="C239:U239" si="25">SUM(C225:C238)</f>
        <v>2537432</v>
      </c>
      <c r="D239" s="17">
        <f t="shared" si="25"/>
        <v>420220306.8299998</v>
      </c>
      <c r="E239" s="17">
        <f t="shared" si="25"/>
        <v>10561</v>
      </c>
      <c r="F239" s="17">
        <f t="shared" si="25"/>
        <v>1487330.7600000005</v>
      </c>
      <c r="G239" s="17">
        <f t="shared" si="25"/>
        <v>78543</v>
      </c>
      <c r="H239" s="17">
        <f t="shared" si="25"/>
        <v>17589512.069999997</v>
      </c>
      <c r="I239" s="17">
        <f t="shared" si="25"/>
        <v>90490</v>
      </c>
      <c r="J239" s="17">
        <f t="shared" si="25"/>
        <v>15434662.199999996</v>
      </c>
      <c r="K239" s="17">
        <f t="shared" si="25"/>
        <v>28853</v>
      </c>
      <c r="L239" s="17">
        <f t="shared" si="25"/>
        <v>6211008.1300000018</v>
      </c>
      <c r="M239" s="17">
        <f t="shared" si="25"/>
        <v>7729</v>
      </c>
      <c r="N239" s="17">
        <f t="shared" si="25"/>
        <v>2783553.47</v>
      </c>
      <c r="O239" s="17">
        <f t="shared" si="25"/>
        <v>202092</v>
      </c>
      <c r="P239" s="17">
        <f t="shared" si="25"/>
        <v>87526638.649999976</v>
      </c>
      <c r="Q239" s="17">
        <f t="shared" si="25"/>
        <v>4882</v>
      </c>
      <c r="R239" s="17">
        <f t="shared" si="25"/>
        <v>2560357.7599999998</v>
      </c>
      <c r="S239" s="17">
        <f t="shared" si="25"/>
        <v>2960582</v>
      </c>
      <c r="T239" s="17">
        <f t="shared" si="25"/>
        <v>554879967.02999985</v>
      </c>
      <c r="U239" s="17">
        <f t="shared" si="25"/>
        <v>454819645.10655731</v>
      </c>
      <c r="V239" s="17">
        <v>100409836.19672132</v>
      </c>
      <c r="W239" s="17"/>
      <c r="X239" s="17">
        <f>+U239-V239+W239</f>
        <v>354409808.90983599</v>
      </c>
    </row>
    <row r="240" spans="2:24" x14ac:dyDescent="0.25">
      <c r="B240" s="9" t="s">
        <v>19</v>
      </c>
      <c r="C240" s="26">
        <v>52263</v>
      </c>
      <c r="D240" s="27">
        <v>9229654.5600000061</v>
      </c>
      <c r="E240" s="27">
        <v>264</v>
      </c>
      <c r="F240" s="27">
        <v>44747.010000000009</v>
      </c>
      <c r="G240" s="27">
        <v>1683</v>
      </c>
      <c r="H240" s="27">
        <v>384887.16000000009</v>
      </c>
      <c r="I240" s="27">
        <v>2089</v>
      </c>
      <c r="J240" s="27">
        <v>441981.73000000004</v>
      </c>
      <c r="K240" s="27">
        <v>1020</v>
      </c>
      <c r="L240" s="27">
        <v>226628.48000000007</v>
      </c>
      <c r="M240" s="27">
        <v>324</v>
      </c>
      <c r="N240" s="27">
        <v>129243.04</v>
      </c>
      <c r="O240" s="27">
        <v>16001</v>
      </c>
      <c r="P240" s="27">
        <v>7192745.7500000009</v>
      </c>
      <c r="Q240" s="27">
        <v>0</v>
      </c>
      <c r="R240" s="27">
        <v>0</v>
      </c>
      <c r="S240" s="27">
        <v>73644</v>
      </c>
      <c r="T240" s="29">
        <v>17649887.729999982</v>
      </c>
      <c r="U240" s="20">
        <f>+T240/1.22</f>
        <v>14467121.09016392</v>
      </c>
      <c r="V240" s="31"/>
      <c r="W240" s="31"/>
      <c r="X240" s="31"/>
    </row>
    <row r="241" spans="2:24" x14ac:dyDescent="0.25">
      <c r="B241" s="9" t="s">
        <v>20</v>
      </c>
      <c r="C241" s="28">
        <v>61236</v>
      </c>
      <c r="D241" s="14">
        <v>10428972</v>
      </c>
      <c r="E241" s="14">
        <v>2025</v>
      </c>
      <c r="F241" s="14">
        <v>198305.46000000011</v>
      </c>
      <c r="G241" s="14">
        <v>2587</v>
      </c>
      <c r="H241" s="14">
        <v>601776.13000000012</v>
      </c>
      <c r="I241" s="14">
        <v>3536</v>
      </c>
      <c r="J241" s="14">
        <v>716542.76000000024</v>
      </c>
      <c r="K241" s="14">
        <v>1181</v>
      </c>
      <c r="L241" s="14">
        <v>268757.89999999997</v>
      </c>
      <c r="M241" s="14">
        <v>319</v>
      </c>
      <c r="N241" s="14">
        <v>124368</v>
      </c>
      <c r="O241" s="14">
        <v>22847</v>
      </c>
      <c r="P241" s="14">
        <v>9347126.8100000042</v>
      </c>
      <c r="Q241" s="14">
        <v>2195</v>
      </c>
      <c r="R241" s="14">
        <v>726169.02</v>
      </c>
      <c r="S241" s="14">
        <v>95926</v>
      </c>
      <c r="T241" s="30">
        <v>22412018.079999983</v>
      </c>
      <c r="U241" s="15">
        <f t="shared" ref="U241:U252" si="26">+T241/1.22</f>
        <v>18370506.622950807</v>
      </c>
      <c r="V241" s="31"/>
      <c r="W241" s="31"/>
      <c r="X241" s="31"/>
    </row>
    <row r="242" spans="2:24" x14ac:dyDescent="0.25">
      <c r="B242" s="9" t="s">
        <v>21</v>
      </c>
      <c r="C242" s="28">
        <v>137779</v>
      </c>
      <c r="D242" s="14">
        <v>23532995.639999989</v>
      </c>
      <c r="E242" s="14">
        <v>900</v>
      </c>
      <c r="F242" s="14">
        <v>145044.84000000011</v>
      </c>
      <c r="G242" s="14">
        <v>5922</v>
      </c>
      <c r="H242" s="14">
        <v>1288279.24</v>
      </c>
      <c r="I242" s="14">
        <v>6550</v>
      </c>
      <c r="J242" s="14">
        <v>1350265.2400000007</v>
      </c>
      <c r="K242" s="14">
        <v>2511</v>
      </c>
      <c r="L242" s="14">
        <v>519859.18</v>
      </c>
      <c r="M242" s="14">
        <v>660</v>
      </c>
      <c r="N242" s="14">
        <v>217898.1</v>
      </c>
      <c r="O242" s="14">
        <v>11955</v>
      </c>
      <c r="P242" s="14">
        <v>5087071.5100000007</v>
      </c>
      <c r="Q242" s="14">
        <v>0</v>
      </c>
      <c r="R242" s="14">
        <v>0</v>
      </c>
      <c r="S242" s="14">
        <v>166277</v>
      </c>
      <c r="T242" s="30">
        <v>32141413.749999985</v>
      </c>
      <c r="U242" s="15">
        <f t="shared" si="26"/>
        <v>26345421.106557366</v>
      </c>
      <c r="V242" s="31"/>
      <c r="W242" s="31"/>
      <c r="X242" s="31"/>
    </row>
    <row r="243" spans="2:24" x14ac:dyDescent="0.25">
      <c r="B243" s="9" t="s">
        <v>22</v>
      </c>
      <c r="C243" s="28">
        <v>125054</v>
      </c>
      <c r="D243" s="14">
        <v>22095580.559999984</v>
      </c>
      <c r="E243" s="14">
        <v>184</v>
      </c>
      <c r="F243" s="14">
        <v>30398.639999999999</v>
      </c>
      <c r="G243" s="14">
        <v>2777</v>
      </c>
      <c r="H243" s="14">
        <v>639695.71000000031</v>
      </c>
      <c r="I243" s="14">
        <v>2697</v>
      </c>
      <c r="J243" s="14">
        <v>546698.80999999994</v>
      </c>
      <c r="K243" s="14">
        <v>1179</v>
      </c>
      <c r="L243" s="14">
        <v>269195.36</v>
      </c>
      <c r="M243" s="14">
        <v>269</v>
      </c>
      <c r="N243" s="14">
        <v>102248</v>
      </c>
      <c r="O243" s="14">
        <v>6204</v>
      </c>
      <c r="P243" s="14">
        <v>2795055.7100000004</v>
      </c>
      <c r="Q243" s="14">
        <v>0</v>
      </c>
      <c r="R243" s="14">
        <v>0</v>
      </c>
      <c r="S243" s="14">
        <v>138364</v>
      </c>
      <c r="T243" s="30">
        <v>26478872.789999969</v>
      </c>
      <c r="U243" s="15">
        <f t="shared" si="26"/>
        <v>21703994.090163909</v>
      </c>
      <c r="V243" s="31"/>
      <c r="W243" s="31"/>
      <c r="X243" s="31"/>
    </row>
    <row r="244" spans="2:24" x14ac:dyDescent="0.25">
      <c r="B244" s="9" t="s">
        <v>23</v>
      </c>
      <c r="C244" s="28">
        <v>350300</v>
      </c>
      <c r="D244" s="14">
        <v>61548107.999999985</v>
      </c>
      <c r="E244" s="14">
        <v>1948</v>
      </c>
      <c r="F244" s="14">
        <v>320241.15000000008</v>
      </c>
      <c r="G244" s="14">
        <v>14944</v>
      </c>
      <c r="H244" s="14">
        <v>3366305.1799999997</v>
      </c>
      <c r="I244" s="14">
        <v>22351</v>
      </c>
      <c r="J244" s="14">
        <v>3144302.1899999985</v>
      </c>
      <c r="K244" s="14">
        <v>5932</v>
      </c>
      <c r="L244" s="14">
        <v>1214873.3900000011</v>
      </c>
      <c r="M244" s="14">
        <v>1151</v>
      </c>
      <c r="N244" s="14">
        <v>373554.07999999996</v>
      </c>
      <c r="O244" s="14">
        <v>34664</v>
      </c>
      <c r="P244" s="14">
        <v>14905003.099999996</v>
      </c>
      <c r="Q244" s="14">
        <v>0</v>
      </c>
      <c r="R244" s="14">
        <v>0</v>
      </c>
      <c r="S244" s="14">
        <v>431290</v>
      </c>
      <c r="T244" s="30">
        <v>84872387.089999989</v>
      </c>
      <c r="U244" s="15">
        <f t="shared" si="26"/>
        <v>69567530.401639342</v>
      </c>
      <c r="V244" s="31"/>
      <c r="W244" s="31"/>
      <c r="X244" s="31"/>
    </row>
    <row r="245" spans="2:24" x14ac:dyDescent="0.25">
      <c r="B245" s="9" t="s">
        <v>24</v>
      </c>
      <c r="C245" s="28">
        <v>60041</v>
      </c>
      <c r="D245" s="14">
        <v>10741297.440000005</v>
      </c>
      <c r="E245" s="14">
        <v>281</v>
      </c>
      <c r="F245" s="14">
        <v>47618.100000000006</v>
      </c>
      <c r="G245" s="14">
        <v>1811</v>
      </c>
      <c r="H245" s="14">
        <v>419482.74000000005</v>
      </c>
      <c r="I245" s="14">
        <v>2443</v>
      </c>
      <c r="J245" s="14">
        <v>533231.64000000013</v>
      </c>
      <c r="K245" s="14">
        <v>1083</v>
      </c>
      <c r="L245" s="14">
        <v>242775.26000000007</v>
      </c>
      <c r="M245" s="14">
        <v>392</v>
      </c>
      <c r="N245" s="14">
        <v>149648</v>
      </c>
      <c r="O245" s="14">
        <v>14454</v>
      </c>
      <c r="P245" s="14">
        <v>6487506.1200000001</v>
      </c>
      <c r="Q245" s="14">
        <v>0</v>
      </c>
      <c r="R245" s="14">
        <v>0</v>
      </c>
      <c r="S245" s="14">
        <v>80505</v>
      </c>
      <c r="T245" s="30">
        <v>18621559.300000001</v>
      </c>
      <c r="U245" s="15">
        <f t="shared" si="26"/>
        <v>15263573.196721312</v>
      </c>
      <c r="V245" s="31"/>
      <c r="W245" s="31"/>
      <c r="X245" s="31"/>
    </row>
    <row r="246" spans="2:24" x14ac:dyDescent="0.25">
      <c r="B246" s="9" t="s">
        <v>25</v>
      </c>
      <c r="C246" s="28">
        <v>87935</v>
      </c>
      <c r="D246" s="14">
        <v>14010392.880000001</v>
      </c>
      <c r="E246" s="14">
        <v>878</v>
      </c>
      <c r="F246" s="14">
        <v>90226.32000000008</v>
      </c>
      <c r="G246" s="14">
        <v>3298</v>
      </c>
      <c r="H246" s="14">
        <v>692530.12000000023</v>
      </c>
      <c r="I246" s="14">
        <v>2786</v>
      </c>
      <c r="J246" s="14">
        <v>565281.41</v>
      </c>
      <c r="K246" s="14">
        <v>1259</v>
      </c>
      <c r="L246" s="14">
        <v>248414.81000000008</v>
      </c>
      <c r="M246" s="14">
        <v>392</v>
      </c>
      <c r="N246" s="14">
        <v>127525.04999999999</v>
      </c>
      <c r="O246" s="14">
        <v>22942</v>
      </c>
      <c r="P246" s="14">
        <v>9315190.2199999988</v>
      </c>
      <c r="Q246" s="14">
        <v>371</v>
      </c>
      <c r="R246" s="14">
        <v>99104.060000000041</v>
      </c>
      <c r="S246" s="14">
        <v>119861</v>
      </c>
      <c r="T246" s="30">
        <v>25148664.869999986</v>
      </c>
      <c r="U246" s="15">
        <f t="shared" si="26"/>
        <v>20613659.729508188</v>
      </c>
      <c r="V246" s="31"/>
      <c r="W246" s="31"/>
      <c r="X246" s="31"/>
    </row>
    <row r="247" spans="2:24" x14ac:dyDescent="0.25">
      <c r="B247" s="9" t="s">
        <v>26</v>
      </c>
      <c r="C247" s="28">
        <v>797812</v>
      </c>
      <c r="D247" s="14">
        <v>121708373.84999983</v>
      </c>
      <c r="E247" s="14">
        <v>1367</v>
      </c>
      <c r="F247" s="14">
        <v>185123.88000000012</v>
      </c>
      <c r="G247" s="14">
        <v>15656</v>
      </c>
      <c r="H247" s="14">
        <v>3503660.1999999983</v>
      </c>
      <c r="I247" s="14">
        <v>27481</v>
      </c>
      <c r="J247" s="14">
        <v>4391092.8499999987</v>
      </c>
      <c r="K247" s="14">
        <v>2782</v>
      </c>
      <c r="L247" s="14">
        <v>604008.60000000044</v>
      </c>
      <c r="M247" s="14">
        <v>499</v>
      </c>
      <c r="N247" s="14">
        <v>173348.11</v>
      </c>
      <c r="O247" s="14">
        <v>821</v>
      </c>
      <c r="P247" s="14">
        <v>350376.28000000009</v>
      </c>
      <c r="Q247" s="14">
        <v>0</v>
      </c>
      <c r="R247" s="14">
        <v>0</v>
      </c>
      <c r="S247" s="14">
        <v>846418</v>
      </c>
      <c r="T247" s="30">
        <v>130915983.76999997</v>
      </c>
      <c r="U247" s="15">
        <f t="shared" si="26"/>
        <v>107308183.41803277</v>
      </c>
      <c r="V247" s="31"/>
      <c r="W247" s="31"/>
      <c r="X247" s="31"/>
    </row>
    <row r="248" spans="2:24" x14ac:dyDescent="0.25">
      <c r="B248" s="9" t="s">
        <v>27</v>
      </c>
      <c r="C248" s="28">
        <v>53766</v>
      </c>
      <c r="D248" s="14">
        <v>9416229.9600000009</v>
      </c>
      <c r="E248" s="14">
        <v>243</v>
      </c>
      <c r="F248" s="14">
        <v>40897.440000000002</v>
      </c>
      <c r="G248" s="14">
        <v>2073</v>
      </c>
      <c r="H248" s="14">
        <v>470828.21000000008</v>
      </c>
      <c r="I248" s="14">
        <v>2533</v>
      </c>
      <c r="J248" s="14">
        <v>502864.94000000006</v>
      </c>
      <c r="K248" s="14">
        <v>928</v>
      </c>
      <c r="L248" s="14">
        <v>205480.78999999998</v>
      </c>
      <c r="M248" s="14">
        <v>431</v>
      </c>
      <c r="N248" s="14">
        <v>145627</v>
      </c>
      <c r="O248" s="14">
        <v>14150</v>
      </c>
      <c r="P248" s="14">
        <v>6393366.7800000003</v>
      </c>
      <c r="Q248" s="14">
        <v>0</v>
      </c>
      <c r="R248" s="14">
        <v>0</v>
      </c>
      <c r="S248" s="14">
        <v>74124</v>
      </c>
      <c r="T248" s="30">
        <v>17175295.120000001</v>
      </c>
      <c r="U248" s="15">
        <f t="shared" si="26"/>
        <v>14078110.754098361</v>
      </c>
      <c r="V248" s="31"/>
      <c r="W248" s="31"/>
      <c r="X248" s="31"/>
    </row>
    <row r="249" spans="2:24" x14ac:dyDescent="0.25">
      <c r="B249" s="9" t="s">
        <v>28</v>
      </c>
      <c r="C249" s="28">
        <v>74474</v>
      </c>
      <c r="D249" s="14">
        <v>13329272.520000003</v>
      </c>
      <c r="E249" s="14">
        <v>386</v>
      </c>
      <c r="F249" s="14">
        <v>65143.44000000001</v>
      </c>
      <c r="G249" s="14">
        <v>2648</v>
      </c>
      <c r="H249" s="14">
        <v>618686.58000000007</v>
      </c>
      <c r="I249" s="14">
        <v>1949</v>
      </c>
      <c r="J249" s="14">
        <v>401534.35000000009</v>
      </c>
      <c r="K249" s="14">
        <v>1050</v>
      </c>
      <c r="L249" s="14">
        <v>240282.75999999995</v>
      </c>
      <c r="M249" s="14">
        <v>540</v>
      </c>
      <c r="N249" s="14">
        <v>227745</v>
      </c>
      <c r="O249" s="14">
        <v>13582</v>
      </c>
      <c r="P249" s="14">
        <v>6176797.8900000015</v>
      </c>
      <c r="Q249" s="14">
        <v>3092</v>
      </c>
      <c r="R249" s="14">
        <v>2204013.3999999994</v>
      </c>
      <c r="S249" s="14">
        <v>97721</v>
      </c>
      <c r="T249" s="30">
        <v>23263475.939999998</v>
      </c>
      <c r="U249" s="15">
        <f t="shared" si="26"/>
        <v>19068422.901639342</v>
      </c>
      <c r="V249" s="31"/>
      <c r="W249" s="31"/>
      <c r="X249" s="31"/>
    </row>
    <row r="250" spans="2:24" x14ac:dyDescent="0.25">
      <c r="B250" s="9" t="s">
        <v>0</v>
      </c>
      <c r="C250" s="28">
        <v>100631</v>
      </c>
      <c r="D250" s="14">
        <v>17512482.480000004</v>
      </c>
      <c r="E250" s="14">
        <v>264</v>
      </c>
      <c r="F250" s="14">
        <v>43946.520000000004</v>
      </c>
      <c r="G250" s="14">
        <v>3789</v>
      </c>
      <c r="H250" s="14">
        <v>847446.59999999986</v>
      </c>
      <c r="I250" s="14">
        <v>1261</v>
      </c>
      <c r="J250" s="14">
        <v>261715.6</v>
      </c>
      <c r="K250" s="14">
        <v>2327</v>
      </c>
      <c r="L250" s="14">
        <v>522876.37000000017</v>
      </c>
      <c r="M250" s="14">
        <v>456</v>
      </c>
      <c r="N250" s="14">
        <v>172347.10000000003</v>
      </c>
      <c r="O250" s="14">
        <v>12674</v>
      </c>
      <c r="P250" s="14">
        <v>5731141.0599999968</v>
      </c>
      <c r="Q250" s="14">
        <v>0</v>
      </c>
      <c r="R250" s="14">
        <v>0</v>
      </c>
      <c r="S250" s="14">
        <v>121402</v>
      </c>
      <c r="T250" s="30">
        <v>25091955.73</v>
      </c>
      <c r="U250" s="15">
        <f t="shared" si="26"/>
        <v>20567176.827868853</v>
      </c>
      <c r="V250" s="31"/>
      <c r="W250" s="31"/>
      <c r="X250" s="31"/>
    </row>
    <row r="251" spans="2:24" x14ac:dyDescent="0.25">
      <c r="B251" s="9" t="s">
        <v>29</v>
      </c>
      <c r="C251" s="28">
        <v>102810</v>
      </c>
      <c r="D251" s="14">
        <v>17872429.319999993</v>
      </c>
      <c r="E251" s="14">
        <v>408</v>
      </c>
      <c r="F251" s="14">
        <v>50150.880000000048</v>
      </c>
      <c r="G251" s="14">
        <v>4450</v>
      </c>
      <c r="H251" s="14">
        <v>991049.03000000026</v>
      </c>
      <c r="I251" s="14">
        <v>2683</v>
      </c>
      <c r="J251" s="14">
        <v>340633.49</v>
      </c>
      <c r="K251" s="14">
        <v>1875</v>
      </c>
      <c r="L251" s="14">
        <v>401520.95</v>
      </c>
      <c r="M251" s="14">
        <v>757</v>
      </c>
      <c r="N251" s="14">
        <v>276894.08999999997</v>
      </c>
      <c r="O251" s="14">
        <v>15752</v>
      </c>
      <c r="P251" s="14">
        <v>6801651.5399999991</v>
      </c>
      <c r="Q251" s="14">
        <v>0</v>
      </c>
      <c r="R251" s="14">
        <v>0</v>
      </c>
      <c r="S251" s="14">
        <v>128735</v>
      </c>
      <c r="T251" s="30">
        <v>26734329.29999999</v>
      </c>
      <c r="U251" s="15">
        <f t="shared" si="26"/>
        <v>21913384.67213114</v>
      </c>
      <c r="V251" s="31"/>
      <c r="W251" s="31"/>
      <c r="X251" s="31"/>
    </row>
    <row r="252" spans="2:24" x14ac:dyDescent="0.25">
      <c r="B252" s="9" t="s">
        <v>30</v>
      </c>
      <c r="C252" s="28">
        <v>416869</v>
      </c>
      <c r="D252" s="14">
        <v>70578004.079999983</v>
      </c>
      <c r="E252" s="14">
        <v>875</v>
      </c>
      <c r="F252" s="14">
        <v>146124.96000000005</v>
      </c>
      <c r="G252" s="14">
        <v>10028</v>
      </c>
      <c r="H252" s="14">
        <v>2298941.8199999998</v>
      </c>
      <c r="I252" s="14">
        <v>8814</v>
      </c>
      <c r="J252" s="14">
        <v>1798086.0500000007</v>
      </c>
      <c r="K252" s="14">
        <v>2666</v>
      </c>
      <c r="L252" s="14">
        <v>596917.94000000029</v>
      </c>
      <c r="M252" s="14">
        <v>537</v>
      </c>
      <c r="N252" s="14">
        <v>194571.03</v>
      </c>
      <c r="O252" s="14">
        <v>796</v>
      </c>
      <c r="P252" s="14">
        <v>360365.21</v>
      </c>
      <c r="Q252" s="14">
        <v>0</v>
      </c>
      <c r="R252" s="14">
        <v>0</v>
      </c>
      <c r="S252" s="14">
        <v>440585</v>
      </c>
      <c r="T252" s="30">
        <v>75973011.090000004</v>
      </c>
      <c r="U252" s="15">
        <f t="shared" si="26"/>
        <v>62272959.909836069</v>
      </c>
      <c r="V252" s="31"/>
      <c r="W252" s="31"/>
      <c r="X252" s="31"/>
    </row>
    <row r="253" spans="2:24" x14ac:dyDescent="0.25">
      <c r="B253" s="16" t="s">
        <v>33</v>
      </c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>
        <v>1045726.28</v>
      </c>
      <c r="U253" s="22">
        <f>+T253/1.22</f>
        <v>857152.68852459022</v>
      </c>
      <c r="V253" s="17"/>
      <c r="W253" s="17"/>
      <c r="X253" s="17"/>
    </row>
    <row r="254" spans="2:24" x14ac:dyDescent="0.25">
      <c r="B254" s="16" t="s">
        <v>62</v>
      </c>
      <c r="C254" s="17">
        <f>+SUM(C240:C252)</f>
        <v>2420970</v>
      </c>
      <c r="D254" s="17">
        <f t="shared" ref="D254:S254" si="27">+SUM(D240:D252)</f>
        <v>402003793.28999972</v>
      </c>
      <c r="E254" s="17">
        <f t="shared" si="27"/>
        <v>10023</v>
      </c>
      <c r="F254" s="17">
        <f t="shared" si="27"/>
        <v>1407968.6400000004</v>
      </c>
      <c r="G254" s="17">
        <f t="shared" si="27"/>
        <v>71666</v>
      </c>
      <c r="H254" s="17">
        <f t="shared" si="27"/>
        <v>16123568.719999999</v>
      </c>
      <c r="I254" s="17">
        <f t="shared" si="27"/>
        <v>87173</v>
      </c>
      <c r="J254" s="17">
        <f t="shared" si="27"/>
        <v>14994231.059999999</v>
      </c>
      <c r="K254" s="17">
        <f t="shared" si="27"/>
        <v>25793</v>
      </c>
      <c r="L254" s="17">
        <f t="shared" si="27"/>
        <v>5561591.7900000028</v>
      </c>
      <c r="M254" s="17">
        <f t="shared" si="27"/>
        <v>6727</v>
      </c>
      <c r="N254" s="17">
        <f t="shared" si="27"/>
        <v>2415016.5999999996</v>
      </c>
      <c r="O254" s="17">
        <f t="shared" si="27"/>
        <v>186842</v>
      </c>
      <c r="P254" s="17">
        <f t="shared" si="27"/>
        <v>80943397.980000004</v>
      </c>
      <c r="Q254" s="17">
        <f t="shared" si="27"/>
        <v>5658</v>
      </c>
      <c r="R254" s="17">
        <f t="shared" si="27"/>
        <v>3029286.4799999995</v>
      </c>
      <c r="S254" s="17">
        <f t="shared" si="27"/>
        <v>2814852</v>
      </c>
      <c r="T254" s="17">
        <f>+SUM(T240:T253)</f>
        <v>527524580.83999979</v>
      </c>
      <c r="U254" s="17">
        <f>+SUM(U240:U253)</f>
        <v>432397197.40983599</v>
      </c>
      <c r="V254" s="17">
        <v>108848422.54918033</v>
      </c>
      <c r="W254" s="17">
        <v>289760433.52459013</v>
      </c>
      <c r="X254" s="17">
        <f>+U254-V254+W254</f>
        <v>613309208.3852458</v>
      </c>
    </row>
    <row r="255" spans="2:24" x14ac:dyDescent="0.25">
      <c r="B255" s="9" t="s">
        <v>19</v>
      </c>
      <c r="C255" s="26">
        <v>40912</v>
      </c>
      <c r="D255" s="27">
        <v>7240297.0800000047</v>
      </c>
      <c r="E255" s="27">
        <v>249</v>
      </c>
      <c r="F255" s="27">
        <v>42821.520000000004</v>
      </c>
      <c r="G255" s="27">
        <v>1516</v>
      </c>
      <c r="H255" s="27">
        <v>342780.35000000003</v>
      </c>
      <c r="I255" s="27">
        <v>1939</v>
      </c>
      <c r="J255" s="27">
        <v>404198.72000000003</v>
      </c>
      <c r="K255" s="27">
        <v>978</v>
      </c>
      <c r="L255" s="27">
        <v>220262.82999999996</v>
      </c>
      <c r="M255" s="27">
        <v>319</v>
      </c>
      <c r="N255" s="27">
        <v>120118</v>
      </c>
      <c r="O255" s="27">
        <v>18585</v>
      </c>
      <c r="P255" s="27">
        <v>8326690.3200000022</v>
      </c>
      <c r="Q255" s="27">
        <v>0</v>
      </c>
      <c r="R255" s="27">
        <v>0</v>
      </c>
      <c r="S255" s="27">
        <v>64498</v>
      </c>
      <c r="T255" s="29">
        <v>16697168.819999984</v>
      </c>
      <c r="U255" s="20">
        <v>13686203.950819662</v>
      </c>
      <c r="V255" s="31"/>
      <c r="W255" s="31"/>
      <c r="X255" s="31"/>
    </row>
    <row r="256" spans="2:24" x14ac:dyDescent="0.25">
      <c r="B256" s="9" t="s">
        <v>20</v>
      </c>
      <c r="C256" s="28">
        <v>56456</v>
      </c>
      <c r="D256" s="14">
        <v>9507521.790000001</v>
      </c>
      <c r="E256" s="14">
        <v>1970</v>
      </c>
      <c r="F256" s="14">
        <v>179419.41</v>
      </c>
      <c r="G256" s="14">
        <v>2599</v>
      </c>
      <c r="H256" s="14">
        <v>612366.76000000013</v>
      </c>
      <c r="I256" s="14">
        <v>3430</v>
      </c>
      <c r="J256" s="14">
        <v>681465.67000000027</v>
      </c>
      <c r="K256" s="14">
        <v>1293</v>
      </c>
      <c r="L256" s="14">
        <v>291849.32999999996</v>
      </c>
      <c r="M256" s="14">
        <v>333</v>
      </c>
      <c r="N256" s="14">
        <v>124821</v>
      </c>
      <c r="O256" s="14">
        <v>26168</v>
      </c>
      <c r="P256" s="14">
        <v>10389448.869999995</v>
      </c>
      <c r="Q256" s="14">
        <v>2677</v>
      </c>
      <c r="R256" s="14">
        <v>850773.55999999982</v>
      </c>
      <c r="S256" s="14">
        <v>94926</v>
      </c>
      <c r="T256" s="30">
        <v>22637666.389999963</v>
      </c>
      <c r="U256" s="15">
        <v>18555464.254098359</v>
      </c>
      <c r="V256" s="31"/>
      <c r="W256" s="31"/>
      <c r="X256" s="31"/>
    </row>
    <row r="257" spans="2:24" x14ac:dyDescent="0.25">
      <c r="B257" s="9" t="s">
        <v>21</v>
      </c>
      <c r="C257" s="28">
        <v>128153</v>
      </c>
      <c r="D257" s="14">
        <v>21876786.119999994</v>
      </c>
      <c r="E257" s="14">
        <v>995</v>
      </c>
      <c r="F257" s="14">
        <v>155813.6400000001</v>
      </c>
      <c r="G257" s="14">
        <v>5851</v>
      </c>
      <c r="H257" s="14">
        <v>1280442.0899999996</v>
      </c>
      <c r="I257" s="14">
        <v>6309</v>
      </c>
      <c r="J257" s="14">
        <v>1302530.2600000012</v>
      </c>
      <c r="K257" s="14">
        <v>2571</v>
      </c>
      <c r="L257" s="14">
        <v>544675.70000000007</v>
      </c>
      <c r="M257" s="14">
        <v>652</v>
      </c>
      <c r="N257" s="14">
        <v>210303.17</v>
      </c>
      <c r="O257" s="14">
        <v>13606</v>
      </c>
      <c r="P257" s="14">
        <v>5787375.209999999</v>
      </c>
      <c r="Q257" s="14">
        <v>0</v>
      </c>
      <c r="R257" s="14">
        <v>0</v>
      </c>
      <c r="S257" s="14">
        <v>158137</v>
      </c>
      <c r="T257" s="30">
        <v>31157926.189999979</v>
      </c>
      <c r="U257" s="15">
        <v>25539283.762295097</v>
      </c>
      <c r="V257" s="31"/>
      <c r="W257" s="31"/>
      <c r="X257" s="31"/>
    </row>
    <row r="258" spans="2:24" x14ac:dyDescent="0.25">
      <c r="B258" s="9" t="s">
        <v>22</v>
      </c>
      <c r="C258" s="28">
        <v>93900</v>
      </c>
      <c r="D258" s="14">
        <v>16617653.520000007</v>
      </c>
      <c r="E258" s="14">
        <v>193</v>
      </c>
      <c r="F258" s="14">
        <v>32111.16</v>
      </c>
      <c r="G258" s="14">
        <v>2542</v>
      </c>
      <c r="H258" s="14">
        <v>581194.23000000021</v>
      </c>
      <c r="I258" s="14">
        <v>2243</v>
      </c>
      <c r="J258" s="14">
        <v>448096.64999999991</v>
      </c>
      <c r="K258" s="14">
        <v>1388</v>
      </c>
      <c r="L258" s="14">
        <v>318729.83000000007</v>
      </c>
      <c r="M258" s="14">
        <v>222</v>
      </c>
      <c r="N258" s="14">
        <v>86069.010000000009</v>
      </c>
      <c r="O258" s="14">
        <v>6949</v>
      </c>
      <c r="P258" s="14">
        <v>3142878.689999999</v>
      </c>
      <c r="Q258" s="14">
        <v>0</v>
      </c>
      <c r="R258" s="14">
        <v>0</v>
      </c>
      <c r="S258" s="14">
        <v>107437</v>
      </c>
      <c r="T258" s="30">
        <v>21226733.089999989</v>
      </c>
      <c r="U258" s="15">
        <v>17398961.549180336</v>
      </c>
      <c r="V258" s="31"/>
      <c r="W258" s="31"/>
      <c r="X258" s="31"/>
    </row>
    <row r="259" spans="2:24" x14ac:dyDescent="0.25">
      <c r="B259" s="9" t="s">
        <v>23</v>
      </c>
      <c r="C259" s="28">
        <v>340075</v>
      </c>
      <c r="D259" s="14">
        <v>59756402.999999948</v>
      </c>
      <c r="E259" s="14">
        <v>2054</v>
      </c>
      <c r="F259" s="14">
        <v>335401.92000000016</v>
      </c>
      <c r="G259" s="14">
        <v>14321</v>
      </c>
      <c r="H259" s="14">
        <v>3221171.0100000002</v>
      </c>
      <c r="I259" s="14">
        <v>22250</v>
      </c>
      <c r="J259" s="14">
        <v>3109970.0599999987</v>
      </c>
      <c r="K259" s="14">
        <v>5828</v>
      </c>
      <c r="L259" s="14">
        <v>1208896.4500000004</v>
      </c>
      <c r="M259" s="14">
        <v>1083</v>
      </c>
      <c r="N259" s="14">
        <v>368110.01</v>
      </c>
      <c r="O259" s="14">
        <v>43115</v>
      </c>
      <c r="P259" s="14">
        <v>18722076.550000008</v>
      </c>
      <c r="Q259" s="14">
        <v>2</v>
      </c>
      <c r="R259" s="14">
        <v>1691</v>
      </c>
      <c r="S259" s="14">
        <v>428728</v>
      </c>
      <c r="T259" s="30">
        <v>86723719.99999997</v>
      </c>
      <c r="U259" s="15">
        <v>71085016.393442675</v>
      </c>
      <c r="V259" s="31"/>
      <c r="W259" s="31"/>
      <c r="X259" s="31"/>
    </row>
    <row r="260" spans="2:24" x14ac:dyDescent="0.25">
      <c r="B260" s="9" t="s">
        <v>24</v>
      </c>
      <c r="C260" s="28">
        <v>52057</v>
      </c>
      <c r="D260" s="14">
        <v>9339314.3100000042</v>
      </c>
      <c r="E260" s="14">
        <v>276</v>
      </c>
      <c r="F260" s="14">
        <v>47999.880000000012</v>
      </c>
      <c r="G260" s="14">
        <v>1734</v>
      </c>
      <c r="H260" s="14">
        <v>399457.71</v>
      </c>
      <c r="I260" s="14">
        <v>2338</v>
      </c>
      <c r="J260" s="14">
        <v>507995.95000000007</v>
      </c>
      <c r="K260" s="14">
        <v>928</v>
      </c>
      <c r="L260" s="14">
        <v>210443.81999999992</v>
      </c>
      <c r="M260" s="14">
        <v>357</v>
      </c>
      <c r="N260" s="14">
        <v>130119</v>
      </c>
      <c r="O260" s="14">
        <v>15011</v>
      </c>
      <c r="P260" s="14">
        <v>6725477.870000001</v>
      </c>
      <c r="Q260" s="14">
        <v>0</v>
      </c>
      <c r="R260" s="14">
        <v>0</v>
      </c>
      <c r="S260" s="14">
        <v>72701</v>
      </c>
      <c r="T260" s="30">
        <v>17360808.539999995</v>
      </c>
      <c r="U260" s="15">
        <v>14230170.934426226</v>
      </c>
      <c r="V260" s="31"/>
      <c r="W260" s="31"/>
      <c r="X260" s="31"/>
    </row>
    <row r="261" spans="2:24" x14ac:dyDescent="0.25">
      <c r="B261" s="9" t="s">
        <v>25</v>
      </c>
      <c r="C261" s="28">
        <v>75276</v>
      </c>
      <c r="D261" s="14">
        <v>12121383.000000002</v>
      </c>
      <c r="E261" s="14">
        <v>758</v>
      </c>
      <c r="F261" s="14">
        <v>80479.080000000045</v>
      </c>
      <c r="G261" s="14">
        <v>3456</v>
      </c>
      <c r="H261" s="14">
        <v>700303.59</v>
      </c>
      <c r="I261" s="14">
        <v>2832</v>
      </c>
      <c r="J261" s="14">
        <v>589059.16</v>
      </c>
      <c r="K261" s="14">
        <v>1302</v>
      </c>
      <c r="L261" s="14">
        <v>259033.63999999993</v>
      </c>
      <c r="M261" s="14">
        <v>372</v>
      </c>
      <c r="N261" s="14">
        <v>126607.03</v>
      </c>
      <c r="O261" s="14">
        <v>35436</v>
      </c>
      <c r="P261" s="14">
        <v>15238021.27999999</v>
      </c>
      <c r="Q261" s="14">
        <v>1286</v>
      </c>
      <c r="R261" s="14">
        <v>476179.26000000013</v>
      </c>
      <c r="S261" s="14">
        <v>120718</v>
      </c>
      <c r="T261" s="30">
        <v>29591066.039999977</v>
      </c>
      <c r="U261" s="15">
        <v>24254972.163934443</v>
      </c>
      <c r="V261" s="31"/>
      <c r="W261" s="31"/>
      <c r="X261" s="31"/>
    </row>
    <row r="262" spans="2:24" x14ac:dyDescent="0.25">
      <c r="B262" s="9" t="s">
        <v>26</v>
      </c>
      <c r="C262" s="28">
        <v>755100</v>
      </c>
      <c r="D262" s="14">
        <v>114090982.16999994</v>
      </c>
      <c r="E262" s="14">
        <v>1361</v>
      </c>
      <c r="F262" s="14">
        <v>185253.4800000001</v>
      </c>
      <c r="G262" s="14">
        <v>14855</v>
      </c>
      <c r="H262" s="14">
        <v>3335173.3099999982</v>
      </c>
      <c r="I262" s="14">
        <v>26616</v>
      </c>
      <c r="J262" s="14">
        <v>4195122.9899999984</v>
      </c>
      <c r="K262" s="14">
        <v>2999</v>
      </c>
      <c r="L262" s="14">
        <v>662508.54</v>
      </c>
      <c r="M262" s="14">
        <v>488</v>
      </c>
      <c r="N262" s="14">
        <v>176233.09</v>
      </c>
      <c r="O262" s="14">
        <v>761</v>
      </c>
      <c r="P262" s="14">
        <v>310611.24</v>
      </c>
      <c r="Q262" s="14">
        <v>0</v>
      </c>
      <c r="R262" s="14">
        <v>0</v>
      </c>
      <c r="S262" s="14">
        <v>802180</v>
      </c>
      <c r="T262" s="30">
        <v>122955884.82000004</v>
      </c>
      <c r="U262" s="15">
        <v>100783512.14754103</v>
      </c>
      <c r="V262" s="31"/>
      <c r="W262" s="31"/>
      <c r="X262" s="31"/>
    </row>
    <row r="263" spans="2:24" x14ac:dyDescent="0.25">
      <c r="B263" s="9" t="s">
        <v>27</v>
      </c>
      <c r="C263" s="28">
        <v>44094</v>
      </c>
      <c r="D263" s="14">
        <v>7697052.4800000023</v>
      </c>
      <c r="E263" s="14">
        <v>264</v>
      </c>
      <c r="F263" s="14">
        <v>44005.560000000005</v>
      </c>
      <c r="G263" s="14">
        <v>1895</v>
      </c>
      <c r="H263" s="14">
        <v>430810.10000000021</v>
      </c>
      <c r="I263" s="14">
        <v>2464</v>
      </c>
      <c r="J263" s="14">
        <v>492282.06</v>
      </c>
      <c r="K263" s="14">
        <v>994</v>
      </c>
      <c r="L263" s="14">
        <v>222828.97000000003</v>
      </c>
      <c r="M263" s="14">
        <v>383</v>
      </c>
      <c r="N263" s="14">
        <v>133712</v>
      </c>
      <c r="O263" s="14">
        <v>15705</v>
      </c>
      <c r="P263" s="14">
        <v>7069648.3299999991</v>
      </c>
      <c r="Q263" s="14">
        <v>0</v>
      </c>
      <c r="R263" s="14">
        <v>0</v>
      </c>
      <c r="S263" s="14">
        <v>65799</v>
      </c>
      <c r="T263" s="30">
        <v>16090339.5</v>
      </c>
      <c r="U263" s="15">
        <v>13188802.868852453</v>
      </c>
      <c r="V263" s="31"/>
      <c r="W263" s="31"/>
      <c r="X263" s="31"/>
    </row>
    <row r="264" spans="2:24" x14ac:dyDescent="0.25">
      <c r="B264" s="9" t="s">
        <v>28</v>
      </c>
      <c r="C264" s="28">
        <v>62635</v>
      </c>
      <c r="D264" s="14">
        <v>11233284.360000001</v>
      </c>
      <c r="E264" s="14">
        <v>426</v>
      </c>
      <c r="F264" s="14">
        <v>72111.48000000001</v>
      </c>
      <c r="G264" s="14">
        <v>2768</v>
      </c>
      <c r="H264" s="14">
        <v>653068.19000000029</v>
      </c>
      <c r="I264" s="14">
        <v>2003</v>
      </c>
      <c r="J264" s="14">
        <v>418962.49000000005</v>
      </c>
      <c r="K264" s="14">
        <v>1053</v>
      </c>
      <c r="L264" s="14">
        <v>243299.4</v>
      </c>
      <c r="M264" s="14">
        <v>527</v>
      </c>
      <c r="N264" s="14">
        <v>216500</v>
      </c>
      <c r="O264" s="14">
        <v>18835</v>
      </c>
      <c r="P264" s="14">
        <v>8703541.879999999</v>
      </c>
      <c r="Q264" s="14">
        <v>4429</v>
      </c>
      <c r="R264" s="14">
        <v>3164308.1999999997</v>
      </c>
      <c r="S264" s="14">
        <v>92676</v>
      </c>
      <c r="T264" s="30">
        <v>24705075.999999993</v>
      </c>
      <c r="U264" s="15">
        <v>20250062.295081969</v>
      </c>
      <c r="V264" s="31"/>
      <c r="W264" s="31"/>
      <c r="X264" s="31"/>
    </row>
    <row r="265" spans="2:24" x14ac:dyDescent="0.25">
      <c r="B265" s="9" t="s">
        <v>0</v>
      </c>
      <c r="C265" s="28">
        <v>80019</v>
      </c>
      <c r="D265" s="14">
        <v>13933255.80000001</v>
      </c>
      <c r="E265" s="14">
        <v>204</v>
      </c>
      <c r="F265" s="14">
        <v>34234.92</v>
      </c>
      <c r="G265" s="14">
        <v>3683</v>
      </c>
      <c r="H265" s="14">
        <v>833175.81</v>
      </c>
      <c r="I265" s="14">
        <v>1150</v>
      </c>
      <c r="J265" s="14">
        <v>238787.94000000006</v>
      </c>
      <c r="K265" s="14">
        <v>2482</v>
      </c>
      <c r="L265" s="14">
        <v>557816.54</v>
      </c>
      <c r="M265" s="14">
        <v>375</v>
      </c>
      <c r="N265" s="14">
        <v>145250.02000000002</v>
      </c>
      <c r="O265" s="14">
        <v>14308</v>
      </c>
      <c r="P265" s="14">
        <v>6458761.2500000009</v>
      </c>
      <c r="Q265" s="14">
        <v>0</v>
      </c>
      <c r="R265" s="14">
        <v>0</v>
      </c>
      <c r="S265" s="14">
        <v>102221</v>
      </c>
      <c r="T265" s="30">
        <v>22201282.279999968</v>
      </c>
      <c r="U265" s="15">
        <v>18197772.36065574</v>
      </c>
      <c r="V265" s="31"/>
      <c r="W265" s="31"/>
      <c r="X265" s="31"/>
    </row>
    <row r="266" spans="2:24" x14ac:dyDescent="0.25">
      <c r="B266" s="9" t="s">
        <v>29</v>
      </c>
      <c r="C266" s="28">
        <v>81433</v>
      </c>
      <c r="D266" s="14">
        <v>14155898.280000001</v>
      </c>
      <c r="E266" s="14">
        <v>529</v>
      </c>
      <c r="F266" s="14">
        <v>57057.960000000021</v>
      </c>
      <c r="G266" s="14">
        <v>4604</v>
      </c>
      <c r="H266" s="14">
        <v>1032610.6900000004</v>
      </c>
      <c r="I266" s="14">
        <v>2577</v>
      </c>
      <c r="J266" s="14">
        <v>330738.47000000003</v>
      </c>
      <c r="K266" s="14">
        <v>1813</v>
      </c>
      <c r="L266" s="14">
        <v>393206.88000000018</v>
      </c>
      <c r="M266" s="14">
        <v>720</v>
      </c>
      <c r="N266" s="14">
        <v>266013.03000000003</v>
      </c>
      <c r="O266" s="14">
        <v>17169</v>
      </c>
      <c r="P266" s="14">
        <v>7448729.9200000018</v>
      </c>
      <c r="Q266" s="14">
        <v>1</v>
      </c>
      <c r="R266" s="14">
        <v>950</v>
      </c>
      <c r="S266" s="14">
        <v>108846</v>
      </c>
      <c r="T266" s="30">
        <v>23685205.229999986</v>
      </c>
      <c r="U266" s="15">
        <v>19414102.647540979</v>
      </c>
      <c r="V266" s="31"/>
      <c r="W266" s="31"/>
      <c r="X266" s="31"/>
    </row>
    <row r="267" spans="2:24" x14ac:dyDescent="0.25">
      <c r="B267" s="9" t="s">
        <v>30</v>
      </c>
      <c r="C267" s="28">
        <v>370304</v>
      </c>
      <c r="D267" s="14">
        <v>62613919.319999948</v>
      </c>
      <c r="E267" s="14">
        <v>799</v>
      </c>
      <c r="F267" s="14">
        <v>133763.76000000004</v>
      </c>
      <c r="G267" s="14">
        <v>9570</v>
      </c>
      <c r="H267" s="14">
        <v>2190167.8400000008</v>
      </c>
      <c r="I267" s="14">
        <v>7915</v>
      </c>
      <c r="J267" s="14">
        <v>1613435.2200000007</v>
      </c>
      <c r="K267" s="14">
        <v>2695</v>
      </c>
      <c r="L267" s="14">
        <v>585452.33000000007</v>
      </c>
      <c r="M267" s="14">
        <v>568</v>
      </c>
      <c r="N267" s="14">
        <v>209958.04000000004</v>
      </c>
      <c r="O267" s="14">
        <v>993</v>
      </c>
      <c r="P267" s="14">
        <v>449576.7900000001</v>
      </c>
      <c r="Q267" s="14">
        <v>0</v>
      </c>
      <c r="R267" s="14">
        <v>0</v>
      </c>
      <c r="S267" s="14">
        <v>392844</v>
      </c>
      <c r="T267" s="30">
        <v>67796273.299999997</v>
      </c>
      <c r="U267" s="15">
        <v>55570715.819672145</v>
      </c>
      <c r="V267" s="31"/>
      <c r="W267" s="31"/>
      <c r="X267" s="31"/>
    </row>
    <row r="268" spans="2:24" x14ac:dyDescent="0.25">
      <c r="B268" s="16" t="s">
        <v>33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>
        <v>1020471.36</v>
      </c>
      <c r="U268" s="22">
        <f>+T268/1.22</f>
        <v>836451.93442622956</v>
      </c>
      <c r="V268" s="17"/>
      <c r="W268" s="17"/>
      <c r="X268" s="17"/>
    </row>
    <row r="269" spans="2:24" x14ac:dyDescent="0.25">
      <c r="B269" s="16" t="s">
        <v>63</v>
      </c>
      <c r="C269" s="17">
        <f>+SUM(C255:C268)</f>
        <v>2180414</v>
      </c>
      <c r="D269" s="17">
        <f t="shared" ref="D269:X269" si="28">+SUM(D255:D268)</f>
        <v>360183751.22999978</v>
      </c>
      <c r="E269" s="17">
        <f t="shared" si="28"/>
        <v>10078</v>
      </c>
      <c r="F269" s="17">
        <f t="shared" si="28"/>
        <v>1400473.7700000003</v>
      </c>
      <c r="G269" s="17">
        <f t="shared" si="28"/>
        <v>69394</v>
      </c>
      <c r="H269" s="17">
        <f t="shared" si="28"/>
        <v>15612721.679999996</v>
      </c>
      <c r="I269" s="17">
        <f t="shared" si="28"/>
        <v>84066</v>
      </c>
      <c r="J269" s="17">
        <f t="shared" si="28"/>
        <v>14332645.639999999</v>
      </c>
      <c r="K269" s="17">
        <f t="shared" si="28"/>
        <v>26324</v>
      </c>
      <c r="L269" s="17">
        <f t="shared" si="28"/>
        <v>5719004.2600000007</v>
      </c>
      <c r="M269" s="17">
        <f t="shared" si="28"/>
        <v>6399</v>
      </c>
      <c r="N269" s="17">
        <f t="shared" si="28"/>
        <v>2313813.4000000004</v>
      </c>
      <c r="O269" s="17">
        <f t="shared" si="28"/>
        <v>226641</v>
      </c>
      <c r="P269" s="17">
        <f t="shared" si="28"/>
        <v>98772838.199999988</v>
      </c>
      <c r="Q269" s="17">
        <f t="shared" si="28"/>
        <v>8395</v>
      </c>
      <c r="R269" s="17">
        <f t="shared" si="28"/>
        <v>4493902.0199999996</v>
      </c>
      <c r="S269" s="17">
        <f t="shared" si="28"/>
        <v>2611711</v>
      </c>
      <c r="T269" s="17">
        <f t="shared" si="28"/>
        <v>503849621.55999988</v>
      </c>
      <c r="U269" s="17">
        <f>+SUM(U255:U268)</f>
        <v>412991493.08196735</v>
      </c>
      <c r="V269" s="17">
        <v>104977741.71311475</v>
      </c>
      <c r="W269" s="17">
        <f t="shared" si="28"/>
        <v>0</v>
      </c>
      <c r="X269" s="17">
        <f>+U269-V269+W269</f>
        <v>308013751.36885262</v>
      </c>
    </row>
    <row r="270" spans="2:24" x14ac:dyDescent="0.25">
      <c r="B270" s="9" t="s">
        <v>19</v>
      </c>
      <c r="C270" s="26">
        <v>38122</v>
      </c>
      <c r="D270" s="27">
        <v>6919448.3299999954</v>
      </c>
      <c r="E270" s="27">
        <v>205</v>
      </c>
      <c r="F270" s="27">
        <v>34675.119999999988</v>
      </c>
      <c r="G270" s="27">
        <v>1549</v>
      </c>
      <c r="H270" s="27">
        <v>354435.31999999995</v>
      </c>
      <c r="I270" s="27">
        <v>1929</v>
      </c>
      <c r="J270" s="27">
        <v>410391.53</v>
      </c>
      <c r="K270" s="27">
        <v>951</v>
      </c>
      <c r="L270" s="27">
        <v>215476.41999999998</v>
      </c>
      <c r="M270" s="27">
        <v>311</v>
      </c>
      <c r="N270" s="27">
        <v>122001.09999999999</v>
      </c>
      <c r="O270" s="27">
        <v>13752</v>
      </c>
      <c r="P270" s="27">
        <v>6191772.5900000017</v>
      </c>
      <c r="Q270" s="27">
        <v>0</v>
      </c>
      <c r="R270" s="27">
        <v>0</v>
      </c>
      <c r="S270" s="27">
        <v>56819</v>
      </c>
      <c r="T270" s="29">
        <v>14248200.409999998</v>
      </c>
      <c r="U270" s="20">
        <v>11678852.795081962</v>
      </c>
      <c r="V270" s="31"/>
      <c r="W270" s="31"/>
      <c r="X270" s="31"/>
    </row>
    <row r="271" spans="2:24" x14ac:dyDescent="0.25">
      <c r="B271" s="9" t="s">
        <v>20</v>
      </c>
      <c r="C271" s="28">
        <v>52943</v>
      </c>
      <c r="D271" s="14">
        <v>9158598.8699999936</v>
      </c>
      <c r="E271" s="14">
        <v>1812</v>
      </c>
      <c r="F271" s="14">
        <v>157763.41999999998</v>
      </c>
      <c r="G271" s="14">
        <v>2475</v>
      </c>
      <c r="H271" s="14">
        <v>585188.68000000005</v>
      </c>
      <c r="I271" s="14">
        <v>3474</v>
      </c>
      <c r="J271" s="14">
        <v>688862.23999999987</v>
      </c>
      <c r="K271" s="14">
        <v>1387</v>
      </c>
      <c r="L271" s="14">
        <v>325898.99000000005</v>
      </c>
      <c r="M271" s="14">
        <v>360</v>
      </c>
      <c r="N271" s="14">
        <v>139849.20000000001</v>
      </c>
      <c r="O271" s="14">
        <v>24190</v>
      </c>
      <c r="P271" s="14">
        <v>9932675.3499999959</v>
      </c>
      <c r="Q271" s="14">
        <v>2856</v>
      </c>
      <c r="R271" s="14">
        <v>993355.73000000033</v>
      </c>
      <c r="S271" s="14">
        <v>89497</v>
      </c>
      <c r="T271" s="30">
        <v>21982192.479999993</v>
      </c>
      <c r="U271" s="15">
        <v>18018190.557377063</v>
      </c>
      <c r="V271" s="31"/>
      <c r="W271" s="31"/>
      <c r="X271" s="31"/>
    </row>
    <row r="272" spans="2:24" x14ac:dyDescent="0.25">
      <c r="B272" s="9" t="s">
        <v>21</v>
      </c>
      <c r="C272" s="28">
        <v>114796</v>
      </c>
      <c r="D272" s="14">
        <v>20091557.579999998</v>
      </c>
      <c r="E272" s="14">
        <v>792</v>
      </c>
      <c r="F272" s="14">
        <v>129611.61999999991</v>
      </c>
      <c r="G272" s="14">
        <v>5965</v>
      </c>
      <c r="H272" s="14">
        <v>1321273.0900000001</v>
      </c>
      <c r="I272" s="14">
        <v>6017</v>
      </c>
      <c r="J272" s="14">
        <v>1240612.2199999993</v>
      </c>
      <c r="K272" s="14">
        <v>2700</v>
      </c>
      <c r="L272" s="14">
        <v>579927.60000000033</v>
      </c>
      <c r="M272" s="14">
        <v>594</v>
      </c>
      <c r="N272" s="14">
        <v>199859.60999999996</v>
      </c>
      <c r="O272" s="14">
        <v>15014</v>
      </c>
      <c r="P272" s="14">
        <v>6499450.7699999986</v>
      </c>
      <c r="Q272" s="14">
        <v>0</v>
      </c>
      <c r="R272" s="14">
        <v>0</v>
      </c>
      <c r="S272" s="14">
        <v>145878</v>
      </c>
      <c r="T272" s="30">
        <v>30062292.490000002</v>
      </c>
      <c r="U272" s="15">
        <v>24641223.352459017</v>
      </c>
      <c r="V272" s="31"/>
      <c r="W272" s="31"/>
      <c r="X272" s="31"/>
    </row>
    <row r="273" spans="2:24" x14ac:dyDescent="0.25">
      <c r="B273" s="9" t="s">
        <v>22</v>
      </c>
      <c r="C273" s="28">
        <v>83908</v>
      </c>
      <c r="D273" s="14">
        <v>15258377.920000004</v>
      </c>
      <c r="E273" s="14">
        <v>179</v>
      </c>
      <c r="F273" s="14">
        <v>30553.599999999995</v>
      </c>
      <c r="G273" s="14">
        <v>2667</v>
      </c>
      <c r="H273" s="14">
        <v>621497.38000000012</v>
      </c>
      <c r="I273" s="14">
        <v>2146</v>
      </c>
      <c r="J273" s="14">
        <v>435711.70000000007</v>
      </c>
      <c r="K273" s="14">
        <v>1240</v>
      </c>
      <c r="L273" s="14">
        <v>288286.3</v>
      </c>
      <c r="M273" s="14">
        <v>212</v>
      </c>
      <c r="N273" s="14">
        <v>80248</v>
      </c>
      <c r="O273" s="14">
        <v>7240</v>
      </c>
      <c r="P273" s="14">
        <v>3284556.5899999994</v>
      </c>
      <c r="Q273" s="14">
        <v>1</v>
      </c>
      <c r="R273" s="14">
        <v>963</v>
      </c>
      <c r="S273" s="14">
        <v>97593</v>
      </c>
      <c r="T273" s="30">
        <v>20000194.490000002</v>
      </c>
      <c r="U273" s="15">
        <v>16393602.040983604</v>
      </c>
      <c r="V273" s="31"/>
      <c r="W273" s="31"/>
      <c r="X273" s="31"/>
    </row>
    <row r="274" spans="2:24" x14ac:dyDescent="0.25">
      <c r="B274" s="9" t="s">
        <v>23</v>
      </c>
      <c r="C274" s="28">
        <v>315203</v>
      </c>
      <c r="D274" s="14">
        <v>56712420.200000025</v>
      </c>
      <c r="E274" s="14">
        <v>1748</v>
      </c>
      <c r="F274" s="14">
        <v>287556.14999999991</v>
      </c>
      <c r="G274" s="14">
        <v>14924</v>
      </c>
      <c r="H274" s="14">
        <v>3385167.15</v>
      </c>
      <c r="I274" s="14">
        <v>22070</v>
      </c>
      <c r="J274" s="14">
        <v>3058097.78</v>
      </c>
      <c r="K274" s="14">
        <v>6329</v>
      </c>
      <c r="L274" s="14">
        <v>1330983.2500000002</v>
      </c>
      <c r="M274" s="14">
        <v>1005</v>
      </c>
      <c r="N274" s="14">
        <v>345364</v>
      </c>
      <c r="O274" s="14">
        <v>41844</v>
      </c>
      <c r="P274" s="14">
        <v>18224354.709999997</v>
      </c>
      <c r="Q274" s="14">
        <v>0</v>
      </c>
      <c r="R274" s="14">
        <v>0</v>
      </c>
      <c r="S274" s="14">
        <v>403123</v>
      </c>
      <c r="T274" s="30">
        <v>83343943.240000099</v>
      </c>
      <c r="U274" s="15">
        <v>68314707.573770538</v>
      </c>
      <c r="V274" s="31"/>
      <c r="W274" s="31"/>
      <c r="X274" s="31"/>
    </row>
    <row r="275" spans="2:24" x14ac:dyDescent="0.25">
      <c r="B275" s="9" t="s">
        <v>24</v>
      </c>
      <c r="C275" s="28">
        <v>49436</v>
      </c>
      <c r="D275" s="14">
        <v>9104675.9399999976</v>
      </c>
      <c r="E275" s="14">
        <v>211</v>
      </c>
      <c r="F275" s="14">
        <v>36734.69999999999</v>
      </c>
      <c r="G275" s="14">
        <v>1712</v>
      </c>
      <c r="H275" s="14">
        <v>400855.20999999996</v>
      </c>
      <c r="I275" s="14">
        <v>2316</v>
      </c>
      <c r="J275" s="14">
        <v>496450.79999999981</v>
      </c>
      <c r="K275" s="14">
        <v>905</v>
      </c>
      <c r="L275" s="14">
        <v>206649.06000000003</v>
      </c>
      <c r="M275" s="14">
        <v>375</v>
      </c>
      <c r="N275" s="14">
        <v>147209</v>
      </c>
      <c r="O275" s="14">
        <v>14967</v>
      </c>
      <c r="P275" s="14">
        <v>6727251.3300000001</v>
      </c>
      <c r="Q275" s="14">
        <v>0</v>
      </c>
      <c r="R275" s="14">
        <v>0</v>
      </c>
      <c r="S275" s="14">
        <v>69922</v>
      </c>
      <c r="T275" s="30">
        <v>17119826.040000007</v>
      </c>
      <c r="U275" s="15">
        <v>14032644.295081966</v>
      </c>
      <c r="V275" s="31"/>
      <c r="W275" s="31"/>
      <c r="X275" s="31"/>
    </row>
    <row r="276" spans="2:24" x14ac:dyDescent="0.25">
      <c r="B276" s="9" t="s">
        <v>25</v>
      </c>
      <c r="C276" s="28">
        <v>65362</v>
      </c>
      <c r="D276" s="14">
        <v>10776574.65</v>
      </c>
      <c r="E276" s="14">
        <v>746</v>
      </c>
      <c r="F276" s="14">
        <v>86540.37</v>
      </c>
      <c r="G276" s="14">
        <v>3309</v>
      </c>
      <c r="H276" s="14">
        <v>647008.68999999994</v>
      </c>
      <c r="I276" s="14">
        <v>2644</v>
      </c>
      <c r="J276" s="14">
        <v>551511.3600000001</v>
      </c>
      <c r="K276" s="14">
        <v>1306</v>
      </c>
      <c r="L276" s="14">
        <v>257321.53</v>
      </c>
      <c r="M276" s="14">
        <v>307</v>
      </c>
      <c r="N276" s="14">
        <v>110512.29999999999</v>
      </c>
      <c r="O276" s="14">
        <v>26797</v>
      </c>
      <c r="P276" s="14">
        <v>10885932.520000007</v>
      </c>
      <c r="Q276" s="14">
        <v>775</v>
      </c>
      <c r="R276" s="14">
        <v>301021.70999999996</v>
      </c>
      <c r="S276" s="14">
        <v>101246</v>
      </c>
      <c r="T276" s="30">
        <v>23616423.129999992</v>
      </c>
      <c r="U276" s="15">
        <v>19357723.877049174</v>
      </c>
      <c r="V276" s="31"/>
      <c r="W276" s="31"/>
      <c r="X276" s="31"/>
    </row>
    <row r="277" spans="2:24" x14ac:dyDescent="0.25">
      <c r="B277" s="9" t="s">
        <v>26</v>
      </c>
      <c r="C277" s="28">
        <v>695775</v>
      </c>
      <c r="D277" s="14">
        <v>106912205.92000002</v>
      </c>
      <c r="E277" s="14">
        <v>1237</v>
      </c>
      <c r="F277" s="14">
        <v>163254.96999999997</v>
      </c>
      <c r="G277" s="14">
        <v>15243</v>
      </c>
      <c r="H277" s="14">
        <v>3432716.2300000018</v>
      </c>
      <c r="I277" s="14">
        <v>26511</v>
      </c>
      <c r="J277" s="14">
        <v>4181061.0000000014</v>
      </c>
      <c r="K277" s="14">
        <v>3154</v>
      </c>
      <c r="L277" s="14">
        <v>703810.84</v>
      </c>
      <c r="M277" s="14">
        <v>493</v>
      </c>
      <c r="N277" s="14">
        <v>178535.21</v>
      </c>
      <c r="O277" s="14">
        <v>983</v>
      </c>
      <c r="P277" s="14">
        <v>408795.74999999965</v>
      </c>
      <c r="Q277" s="14">
        <v>0</v>
      </c>
      <c r="R277" s="14">
        <v>0</v>
      </c>
      <c r="S277" s="14">
        <v>743396</v>
      </c>
      <c r="T277" s="30">
        <v>115980379.91999994</v>
      </c>
      <c r="U277" s="15">
        <v>95065885.180327803</v>
      </c>
      <c r="V277" s="31"/>
      <c r="W277" s="31"/>
      <c r="X277" s="31"/>
    </row>
    <row r="278" spans="2:24" x14ac:dyDescent="0.25">
      <c r="B278" s="9" t="s">
        <v>27</v>
      </c>
      <c r="C278" s="28">
        <v>39108</v>
      </c>
      <c r="D278" s="14">
        <v>7010884.6299999999</v>
      </c>
      <c r="E278" s="14">
        <v>246</v>
      </c>
      <c r="F278" s="14">
        <v>42505.179999999993</v>
      </c>
      <c r="G278" s="14">
        <v>1889</v>
      </c>
      <c r="H278" s="14">
        <v>430788.52000000008</v>
      </c>
      <c r="I278" s="14">
        <v>2273</v>
      </c>
      <c r="J278" s="14">
        <v>454361.46000000008</v>
      </c>
      <c r="K278" s="14">
        <v>1005</v>
      </c>
      <c r="L278" s="14">
        <v>227384.43</v>
      </c>
      <c r="M278" s="14">
        <v>336</v>
      </c>
      <c r="N278" s="14">
        <v>126299.29999999999</v>
      </c>
      <c r="O278" s="14">
        <v>16570</v>
      </c>
      <c r="P278" s="14">
        <v>7547792.4500000002</v>
      </c>
      <c r="Q278" s="14">
        <v>0</v>
      </c>
      <c r="R278" s="14">
        <v>0</v>
      </c>
      <c r="S278" s="14">
        <v>61427</v>
      </c>
      <c r="T278" s="30">
        <v>15840015.969999999</v>
      </c>
      <c r="U278" s="15">
        <v>12983619.647540979</v>
      </c>
      <c r="V278" s="31"/>
      <c r="W278" s="31"/>
      <c r="X278" s="31"/>
    </row>
    <row r="279" spans="2:24" x14ac:dyDescent="0.25">
      <c r="B279" s="9" t="s">
        <v>28</v>
      </c>
      <c r="C279" s="28">
        <v>55805</v>
      </c>
      <c r="D279" s="14">
        <v>10285197.060000001</v>
      </c>
      <c r="E279" s="14">
        <v>447</v>
      </c>
      <c r="F279" s="14">
        <v>79153.080000000016</v>
      </c>
      <c r="G279" s="14">
        <v>2610</v>
      </c>
      <c r="H279" s="14">
        <v>615711.89</v>
      </c>
      <c r="I279" s="14">
        <v>1818</v>
      </c>
      <c r="J279" s="14">
        <v>377244.67999999993</v>
      </c>
      <c r="K279" s="14">
        <v>1017</v>
      </c>
      <c r="L279" s="14">
        <v>233097.82000000004</v>
      </c>
      <c r="M279" s="14">
        <v>445</v>
      </c>
      <c r="N279" s="14">
        <v>185949.8</v>
      </c>
      <c r="O279" s="14">
        <v>16405</v>
      </c>
      <c r="P279" s="14">
        <v>7584369.0900000008</v>
      </c>
      <c r="Q279" s="14">
        <v>3777</v>
      </c>
      <c r="R279" s="14">
        <v>2730889.3899999997</v>
      </c>
      <c r="S279" s="14">
        <v>82324</v>
      </c>
      <c r="T279" s="30">
        <v>22091612.809999999</v>
      </c>
      <c r="U279" s="15">
        <v>18107879.352459013</v>
      </c>
      <c r="V279" s="31"/>
      <c r="W279" s="31"/>
      <c r="X279" s="31"/>
    </row>
    <row r="280" spans="2:24" x14ac:dyDescent="0.25">
      <c r="B280" s="9" t="s">
        <v>0</v>
      </c>
      <c r="C280" s="28">
        <v>65314</v>
      </c>
      <c r="D280" s="14">
        <v>11711159.379999992</v>
      </c>
      <c r="E280" s="14">
        <v>217</v>
      </c>
      <c r="F280" s="14">
        <v>36947.099999999991</v>
      </c>
      <c r="G280" s="14">
        <v>3505</v>
      </c>
      <c r="H280" s="14">
        <v>805716.68999999983</v>
      </c>
      <c r="I280" s="14">
        <v>1158</v>
      </c>
      <c r="J280" s="14">
        <v>241839.25999999995</v>
      </c>
      <c r="K280" s="14">
        <v>2724</v>
      </c>
      <c r="L280" s="14">
        <v>618592.87999999989</v>
      </c>
      <c r="M280" s="14">
        <v>427</v>
      </c>
      <c r="N280" s="14">
        <v>170211.09999999998</v>
      </c>
      <c r="O280" s="14">
        <v>15062</v>
      </c>
      <c r="P280" s="14">
        <v>6868974.4299999997</v>
      </c>
      <c r="Q280" s="14">
        <v>0</v>
      </c>
      <c r="R280" s="14">
        <v>0</v>
      </c>
      <c r="S280" s="14">
        <v>88407</v>
      </c>
      <c r="T280" s="30">
        <v>20453440.839999996</v>
      </c>
      <c r="U280" s="15">
        <v>16765115.442622958</v>
      </c>
      <c r="V280" s="31"/>
      <c r="W280" s="31"/>
      <c r="X280" s="31"/>
    </row>
    <row r="281" spans="2:24" x14ac:dyDescent="0.25">
      <c r="B281" s="9" t="s">
        <v>29</v>
      </c>
      <c r="C281" s="28">
        <v>76936</v>
      </c>
      <c r="D281" s="14">
        <v>13735996.729999993</v>
      </c>
      <c r="E281" s="14">
        <v>610</v>
      </c>
      <c r="F281" s="14">
        <v>58202.169999999984</v>
      </c>
      <c r="G281" s="14">
        <v>4698</v>
      </c>
      <c r="H281" s="14">
        <v>1063625.5999999999</v>
      </c>
      <c r="I281" s="14">
        <v>2538</v>
      </c>
      <c r="J281" s="14">
        <v>325535.63</v>
      </c>
      <c r="K281" s="14">
        <v>1917</v>
      </c>
      <c r="L281" s="14">
        <v>416062.62000000011</v>
      </c>
      <c r="M281" s="14">
        <v>666</v>
      </c>
      <c r="N281" s="14">
        <v>262730.59999999998</v>
      </c>
      <c r="O281" s="14">
        <v>17806</v>
      </c>
      <c r="P281" s="14">
        <v>7816317.8400000026</v>
      </c>
      <c r="Q281" s="14">
        <v>1</v>
      </c>
      <c r="R281" s="14">
        <v>706.58</v>
      </c>
      <c r="S281" s="14">
        <v>105172</v>
      </c>
      <c r="T281" s="30">
        <v>23679177.769999985</v>
      </c>
      <c r="U281" s="15">
        <v>19409162.106557384</v>
      </c>
      <c r="V281" s="31"/>
      <c r="W281" s="31"/>
      <c r="X281" s="31"/>
    </row>
    <row r="282" spans="2:24" x14ac:dyDescent="0.25">
      <c r="B282" s="9" t="s">
        <v>30</v>
      </c>
      <c r="C282" s="28">
        <v>327986</v>
      </c>
      <c r="D282" s="14">
        <v>56853146.300000012</v>
      </c>
      <c r="E282" s="14">
        <v>682</v>
      </c>
      <c r="F282" s="14">
        <v>117754.6</v>
      </c>
      <c r="G282" s="14">
        <v>10296</v>
      </c>
      <c r="H282" s="14">
        <v>2381867.0800000005</v>
      </c>
      <c r="I282" s="14">
        <v>7374</v>
      </c>
      <c r="J282" s="14">
        <v>1518938.34</v>
      </c>
      <c r="K282" s="14">
        <v>3036</v>
      </c>
      <c r="L282" s="14">
        <v>671844.86999999976</v>
      </c>
      <c r="M282" s="14">
        <v>600</v>
      </c>
      <c r="N282" s="14">
        <v>229900.6</v>
      </c>
      <c r="O282" s="14">
        <v>1487</v>
      </c>
      <c r="P282" s="14">
        <v>707414.51999999967</v>
      </c>
      <c r="Q282" s="14">
        <v>0</v>
      </c>
      <c r="R282" s="14">
        <v>0</v>
      </c>
      <c r="S282" s="14">
        <v>351461</v>
      </c>
      <c r="T282" s="30">
        <v>62480866.310000084</v>
      </c>
      <c r="U282" s="15">
        <v>51213824.844262287</v>
      </c>
      <c r="V282" s="31"/>
      <c r="W282" s="31"/>
      <c r="X282" s="31"/>
    </row>
    <row r="283" spans="2:24" x14ac:dyDescent="0.25">
      <c r="B283" s="16" t="s">
        <v>33</v>
      </c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>
        <v>1088738.44</v>
      </c>
      <c r="U283" s="22">
        <f>+T283/1.22</f>
        <v>892408.55737704912</v>
      </c>
      <c r="V283" s="17"/>
      <c r="W283" s="17"/>
      <c r="X283" s="17"/>
    </row>
    <row r="284" spans="2:24" x14ac:dyDescent="0.25">
      <c r="B284" s="16" t="s">
        <v>64</v>
      </c>
      <c r="C284" s="17">
        <f>+SUM(C270:C283)</f>
        <v>1980694</v>
      </c>
      <c r="D284" s="17">
        <f t="shared" ref="D284:U284" si="29">+SUM(D270:D283)</f>
        <v>334530243.51000005</v>
      </c>
      <c r="E284" s="17">
        <f t="shared" si="29"/>
        <v>9132</v>
      </c>
      <c r="F284" s="17">
        <f t="shared" si="29"/>
        <v>1261252.0799999998</v>
      </c>
      <c r="G284" s="17">
        <f t="shared" si="29"/>
        <v>70842</v>
      </c>
      <c r="H284" s="17">
        <f t="shared" si="29"/>
        <v>16045851.530000001</v>
      </c>
      <c r="I284" s="17">
        <f t="shared" si="29"/>
        <v>82268</v>
      </c>
      <c r="J284" s="17">
        <f t="shared" si="29"/>
        <v>13980618.000000002</v>
      </c>
      <c r="K284" s="17">
        <f t="shared" si="29"/>
        <v>27671</v>
      </c>
      <c r="L284" s="17">
        <f t="shared" si="29"/>
        <v>6075336.6100000003</v>
      </c>
      <c r="M284" s="17">
        <f t="shared" si="29"/>
        <v>6131</v>
      </c>
      <c r="N284" s="17">
        <f t="shared" si="29"/>
        <v>2298669.8200000003</v>
      </c>
      <c r="O284" s="17">
        <f t="shared" si="29"/>
        <v>212117</v>
      </c>
      <c r="P284" s="17">
        <f t="shared" si="29"/>
        <v>92679657.940000013</v>
      </c>
      <c r="Q284" s="17">
        <f t="shared" si="29"/>
        <v>7410</v>
      </c>
      <c r="R284" s="17">
        <f t="shared" si="29"/>
        <v>4026936.41</v>
      </c>
      <c r="S284" s="17">
        <f t="shared" si="29"/>
        <v>2396265</v>
      </c>
      <c r="T284" s="17">
        <f t="shared" si="29"/>
        <v>471987304.34000009</v>
      </c>
      <c r="U284" s="17">
        <f t="shared" si="29"/>
        <v>386874839.62295079</v>
      </c>
      <c r="V284" s="17">
        <v>90371182.803278685</v>
      </c>
      <c r="W284" s="17">
        <f t="shared" ref="W284" si="30">+SUM(W270:W283)</f>
        <v>0</v>
      </c>
      <c r="X284" s="17">
        <f>+U284-V284+W284</f>
        <v>296503656.81967211</v>
      </c>
    </row>
    <row r="285" spans="2:24" x14ac:dyDescent="0.25">
      <c r="B285" s="9" t="s">
        <v>19</v>
      </c>
      <c r="C285" s="26">
        <v>39580</v>
      </c>
      <c r="D285" s="27">
        <v>7195973.7099999953</v>
      </c>
      <c r="E285" s="27">
        <v>189</v>
      </c>
      <c r="F285" s="27">
        <v>32429.629999999994</v>
      </c>
      <c r="G285" s="27">
        <v>1469</v>
      </c>
      <c r="H285" s="27">
        <v>335306.79999999993</v>
      </c>
      <c r="I285" s="27">
        <v>1933</v>
      </c>
      <c r="J285" s="27">
        <v>408285.24000000005</v>
      </c>
      <c r="K285" s="27">
        <v>976</v>
      </c>
      <c r="L285" s="27">
        <v>220651.80000000002</v>
      </c>
      <c r="M285" s="27">
        <v>248</v>
      </c>
      <c r="N285" s="27">
        <v>93783.5</v>
      </c>
      <c r="O285" s="27">
        <v>13052</v>
      </c>
      <c r="P285" s="27">
        <v>5858424.4100000011</v>
      </c>
      <c r="Q285" s="27">
        <v>0</v>
      </c>
      <c r="R285" s="27">
        <v>0</v>
      </c>
      <c r="S285" s="27">
        <v>57447</v>
      </c>
      <c r="T285" s="29">
        <v>14144855.089999996</v>
      </c>
      <c r="U285" s="20">
        <v>11594143.516393444</v>
      </c>
      <c r="V285" s="31"/>
      <c r="W285" s="31"/>
      <c r="X285" s="31"/>
    </row>
    <row r="286" spans="2:24" x14ac:dyDescent="0.25">
      <c r="B286" s="9" t="s">
        <v>20</v>
      </c>
      <c r="C286" s="28">
        <v>55379</v>
      </c>
      <c r="D286" s="14">
        <v>9584257.0499999914</v>
      </c>
      <c r="E286" s="14">
        <v>1897</v>
      </c>
      <c r="F286" s="14">
        <v>161836.62</v>
      </c>
      <c r="G286" s="14">
        <v>2475</v>
      </c>
      <c r="H286" s="14">
        <v>579172.39999999991</v>
      </c>
      <c r="I286" s="14">
        <v>3456</v>
      </c>
      <c r="J286" s="14">
        <v>684813.78000000038</v>
      </c>
      <c r="K286" s="14">
        <v>1305</v>
      </c>
      <c r="L286" s="14">
        <v>295676.10000000003</v>
      </c>
      <c r="M286" s="14">
        <v>327</v>
      </c>
      <c r="N286" s="14">
        <v>122778.59999999999</v>
      </c>
      <c r="O286" s="14">
        <v>24452</v>
      </c>
      <c r="P286" s="14">
        <v>9685424.3799999971</v>
      </c>
      <c r="Q286" s="14">
        <v>2606</v>
      </c>
      <c r="R286" s="14">
        <v>772194.56</v>
      </c>
      <c r="S286" s="14">
        <v>91897</v>
      </c>
      <c r="T286" s="30">
        <v>21886153.490000002</v>
      </c>
      <c r="U286" s="15">
        <v>17939470.073770501</v>
      </c>
      <c r="V286" s="31"/>
      <c r="W286" s="31"/>
      <c r="X286" s="31"/>
    </row>
    <row r="287" spans="2:24" x14ac:dyDescent="0.25">
      <c r="B287" s="9" t="s">
        <v>21</v>
      </c>
      <c r="C287" s="28">
        <v>130756</v>
      </c>
      <c r="D287" s="14">
        <v>22987450.969999999</v>
      </c>
      <c r="E287" s="14">
        <v>892</v>
      </c>
      <c r="F287" s="14">
        <v>143747.39999999994</v>
      </c>
      <c r="G287" s="14">
        <v>6226</v>
      </c>
      <c r="H287" s="14">
        <v>1376192.0000000002</v>
      </c>
      <c r="I287" s="14">
        <v>6615</v>
      </c>
      <c r="J287" s="14">
        <v>1377322.1199999994</v>
      </c>
      <c r="K287" s="14">
        <v>2641</v>
      </c>
      <c r="L287" s="14">
        <v>574443.39999999991</v>
      </c>
      <c r="M287" s="14">
        <v>557</v>
      </c>
      <c r="N287" s="14">
        <v>190117.69999999998</v>
      </c>
      <c r="O287" s="14">
        <v>14028</v>
      </c>
      <c r="P287" s="14">
        <v>6118749.7800000003</v>
      </c>
      <c r="Q287" s="14">
        <v>0</v>
      </c>
      <c r="R287" s="14">
        <v>0</v>
      </c>
      <c r="S287" s="14">
        <v>161715</v>
      </c>
      <c r="T287" s="30">
        <v>32768023.370000008</v>
      </c>
      <c r="U287" s="15">
        <v>26859035.549180329</v>
      </c>
      <c r="V287" s="31"/>
      <c r="W287" s="31"/>
      <c r="X287" s="31"/>
    </row>
    <row r="288" spans="2:24" x14ac:dyDescent="0.25">
      <c r="B288" s="9" t="s">
        <v>22</v>
      </c>
      <c r="C288" s="28">
        <v>91369</v>
      </c>
      <c r="D288" s="14">
        <v>16669577.659999998</v>
      </c>
      <c r="E288" s="14">
        <v>125</v>
      </c>
      <c r="F288" s="14">
        <v>21605.819999999996</v>
      </c>
      <c r="G288" s="14">
        <v>2648</v>
      </c>
      <c r="H288" s="14">
        <v>617364</v>
      </c>
      <c r="I288" s="14">
        <v>2224</v>
      </c>
      <c r="J288" s="14">
        <v>451788.40000000014</v>
      </c>
      <c r="K288" s="14">
        <v>1189</v>
      </c>
      <c r="L288" s="14">
        <v>274208.39999999991</v>
      </c>
      <c r="M288" s="14">
        <v>204</v>
      </c>
      <c r="N288" s="14">
        <v>72215</v>
      </c>
      <c r="O288" s="14">
        <v>6739</v>
      </c>
      <c r="P288" s="14">
        <v>3056429.3799999994</v>
      </c>
      <c r="Q288" s="14">
        <v>0</v>
      </c>
      <c r="R288" s="14">
        <v>0</v>
      </c>
      <c r="S288" s="14">
        <v>104498</v>
      </c>
      <c r="T288" s="30">
        <v>21163188.659999993</v>
      </c>
      <c r="U288" s="15">
        <v>17346875.950819686</v>
      </c>
      <c r="V288" s="31"/>
      <c r="W288" s="31"/>
      <c r="X288" s="31"/>
    </row>
    <row r="289" spans="2:24" x14ac:dyDescent="0.25">
      <c r="B289" s="9" t="s">
        <v>23</v>
      </c>
      <c r="C289" s="28">
        <v>337288</v>
      </c>
      <c r="D289" s="14">
        <v>60818540.400000028</v>
      </c>
      <c r="E289" s="14">
        <v>1680</v>
      </c>
      <c r="F289" s="14">
        <v>276056.71999999986</v>
      </c>
      <c r="G289" s="14">
        <v>15511</v>
      </c>
      <c r="H289" s="14">
        <v>3522225.2</v>
      </c>
      <c r="I289" s="14">
        <v>23062</v>
      </c>
      <c r="J289" s="14">
        <v>3255631.0400000028</v>
      </c>
      <c r="K289" s="14">
        <v>6689</v>
      </c>
      <c r="L289" s="14">
        <v>1406525.9000000001</v>
      </c>
      <c r="M289" s="14">
        <v>925</v>
      </c>
      <c r="N289" s="14">
        <v>317945</v>
      </c>
      <c r="O289" s="14">
        <v>37576</v>
      </c>
      <c r="P289" s="14">
        <v>16439386.260000004</v>
      </c>
      <c r="Q289" s="14">
        <v>0</v>
      </c>
      <c r="R289" s="14">
        <v>0</v>
      </c>
      <c r="S289" s="14">
        <v>422731</v>
      </c>
      <c r="T289" s="30">
        <v>86036310.520000085</v>
      </c>
      <c r="U289" s="15">
        <v>70521566.00000003</v>
      </c>
      <c r="V289" s="31"/>
      <c r="W289" s="31"/>
      <c r="X289" s="31"/>
    </row>
    <row r="290" spans="2:24" x14ac:dyDescent="0.25">
      <c r="B290" s="9" t="s">
        <v>24</v>
      </c>
      <c r="C290" s="28">
        <v>53415</v>
      </c>
      <c r="D290" s="14">
        <v>9857675.3100000005</v>
      </c>
      <c r="E290" s="14">
        <v>251</v>
      </c>
      <c r="F290" s="14">
        <v>43213.05999999999</v>
      </c>
      <c r="G290" s="14">
        <v>1668</v>
      </c>
      <c r="H290" s="14">
        <v>389113.19999999984</v>
      </c>
      <c r="I290" s="14">
        <v>2293</v>
      </c>
      <c r="J290" s="14">
        <v>496054.03999999992</v>
      </c>
      <c r="K290" s="14">
        <v>1065</v>
      </c>
      <c r="L290" s="14">
        <v>244852</v>
      </c>
      <c r="M290" s="14">
        <v>357</v>
      </c>
      <c r="N290" s="14">
        <v>153445</v>
      </c>
      <c r="O290" s="14">
        <v>15367</v>
      </c>
      <c r="P290" s="14">
        <v>6936720.0599999996</v>
      </c>
      <c r="Q290" s="14">
        <v>6</v>
      </c>
      <c r="R290" s="14">
        <v>4239.4800000000005</v>
      </c>
      <c r="S290" s="14">
        <v>74422</v>
      </c>
      <c r="T290" s="30">
        <v>18125312.150000013</v>
      </c>
      <c r="U290" s="15">
        <v>14856813.237704922</v>
      </c>
      <c r="V290" s="31"/>
      <c r="W290" s="31"/>
      <c r="X290" s="31"/>
    </row>
    <row r="291" spans="2:24" x14ac:dyDescent="0.25">
      <c r="B291" s="9" t="s">
        <v>25</v>
      </c>
      <c r="C291" s="28">
        <v>75008</v>
      </c>
      <c r="D291" s="14">
        <v>12413468.929999998</v>
      </c>
      <c r="E291" s="14">
        <v>761</v>
      </c>
      <c r="F291" s="14">
        <v>76643.309999999925</v>
      </c>
      <c r="G291" s="14">
        <v>3245</v>
      </c>
      <c r="H291" s="14">
        <v>639141.69999999984</v>
      </c>
      <c r="I291" s="14">
        <v>2682</v>
      </c>
      <c r="J291" s="14">
        <v>555458.66</v>
      </c>
      <c r="K291" s="14">
        <v>1284</v>
      </c>
      <c r="L291" s="14">
        <v>266490.59999999998</v>
      </c>
      <c r="M291" s="14">
        <v>322</v>
      </c>
      <c r="N291" s="14">
        <v>126247.1</v>
      </c>
      <c r="O291" s="14">
        <v>27762</v>
      </c>
      <c r="P291" s="14">
        <v>10914260.410000004</v>
      </c>
      <c r="Q291" s="14">
        <v>784</v>
      </c>
      <c r="R291" s="14">
        <v>236509.18</v>
      </c>
      <c r="S291" s="14">
        <v>111848</v>
      </c>
      <c r="T291" s="30">
        <v>25228219.889999997</v>
      </c>
      <c r="U291" s="15">
        <v>20678868.762295093</v>
      </c>
      <c r="V291" s="31"/>
      <c r="W291" s="31"/>
      <c r="X291" s="31"/>
    </row>
    <row r="292" spans="2:24" x14ac:dyDescent="0.25">
      <c r="B292" s="9" t="s">
        <v>26</v>
      </c>
      <c r="C292" s="28">
        <v>722559</v>
      </c>
      <c r="D292" s="14">
        <v>111429610.3200001</v>
      </c>
      <c r="E292" s="14">
        <v>1045</v>
      </c>
      <c r="F292" s="14">
        <v>139915.47999999995</v>
      </c>
      <c r="G292" s="14">
        <v>15722</v>
      </c>
      <c r="H292" s="14">
        <v>3527653.9799999991</v>
      </c>
      <c r="I292" s="14">
        <v>27422</v>
      </c>
      <c r="J292" s="14">
        <v>4332675.8600000031</v>
      </c>
      <c r="K292" s="14">
        <v>3267</v>
      </c>
      <c r="L292" s="14">
        <v>732239.30000000028</v>
      </c>
      <c r="M292" s="14">
        <v>445</v>
      </c>
      <c r="N292" s="14">
        <v>170569.59999999998</v>
      </c>
      <c r="O292" s="14">
        <v>999</v>
      </c>
      <c r="P292" s="14">
        <v>425562.92999999988</v>
      </c>
      <c r="Q292" s="14">
        <v>0</v>
      </c>
      <c r="R292" s="14">
        <v>0</v>
      </c>
      <c r="S292" s="14">
        <v>771459</v>
      </c>
      <c r="T292" s="30">
        <v>120758227.47000003</v>
      </c>
      <c r="U292" s="15">
        <v>98982153.663934454</v>
      </c>
      <c r="V292" s="31"/>
      <c r="W292" s="31"/>
      <c r="X292" s="31"/>
    </row>
    <row r="293" spans="2:24" x14ac:dyDescent="0.25">
      <c r="B293" s="9" t="s">
        <v>27</v>
      </c>
      <c r="C293" s="28">
        <v>42758</v>
      </c>
      <c r="D293" s="14">
        <v>7695722.2199999988</v>
      </c>
      <c r="E293" s="14">
        <v>230</v>
      </c>
      <c r="F293" s="14">
        <v>40304.379999999997</v>
      </c>
      <c r="G293" s="14">
        <v>2002</v>
      </c>
      <c r="H293" s="14">
        <v>457793.6</v>
      </c>
      <c r="I293" s="14">
        <v>2391</v>
      </c>
      <c r="J293" s="14">
        <v>479586.16</v>
      </c>
      <c r="K293" s="14">
        <v>1085</v>
      </c>
      <c r="L293" s="14">
        <v>247612.80000000005</v>
      </c>
      <c r="M293" s="14">
        <v>343</v>
      </c>
      <c r="N293" s="14">
        <v>121683.59999999998</v>
      </c>
      <c r="O293" s="14">
        <v>18364</v>
      </c>
      <c r="P293" s="14">
        <v>8337719.620000001</v>
      </c>
      <c r="Q293" s="14">
        <v>0</v>
      </c>
      <c r="R293" s="14">
        <v>0</v>
      </c>
      <c r="S293" s="14">
        <v>67173</v>
      </c>
      <c r="T293" s="30">
        <v>17380422.379999988</v>
      </c>
      <c r="U293" s="15">
        <v>14246247.852459019</v>
      </c>
      <c r="V293" s="31"/>
      <c r="W293" s="31"/>
      <c r="X293" s="31"/>
    </row>
    <row r="294" spans="2:24" x14ac:dyDescent="0.25">
      <c r="B294" s="9" t="s">
        <v>28</v>
      </c>
      <c r="C294" s="28">
        <v>60463</v>
      </c>
      <c r="D294" s="14">
        <v>11154258.719999999</v>
      </c>
      <c r="E294" s="14">
        <v>408</v>
      </c>
      <c r="F294" s="14">
        <v>69869.899999999994</v>
      </c>
      <c r="G294" s="14">
        <v>2688</v>
      </c>
      <c r="H294" s="14">
        <v>627966.39999999979</v>
      </c>
      <c r="I294" s="14">
        <v>1834</v>
      </c>
      <c r="J294" s="14">
        <v>380231.6</v>
      </c>
      <c r="K294" s="14">
        <v>1092</v>
      </c>
      <c r="L294" s="14">
        <v>252621.59999999992</v>
      </c>
      <c r="M294" s="14">
        <v>445</v>
      </c>
      <c r="N294" s="14">
        <v>188070</v>
      </c>
      <c r="O294" s="14">
        <v>17604</v>
      </c>
      <c r="P294" s="14">
        <v>8090420.459999999</v>
      </c>
      <c r="Q294" s="14">
        <v>3849</v>
      </c>
      <c r="R294" s="14">
        <v>2788913.3800000008</v>
      </c>
      <c r="S294" s="14">
        <v>88383</v>
      </c>
      <c r="T294" s="30">
        <v>23552352.059999995</v>
      </c>
      <c r="U294" s="15">
        <v>19305206.60655738</v>
      </c>
      <c r="V294" s="31"/>
      <c r="W294" s="31"/>
      <c r="X294" s="31"/>
    </row>
    <row r="295" spans="2:24" x14ac:dyDescent="0.25">
      <c r="B295" s="9" t="s">
        <v>0</v>
      </c>
      <c r="C295" s="28">
        <v>69680</v>
      </c>
      <c r="D295" s="14">
        <v>12492725.219999997</v>
      </c>
      <c r="E295" s="14">
        <v>322</v>
      </c>
      <c r="F295" s="14">
        <v>55355.369999999995</v>
      </c>
      <c r="G295" s="14">
        <v>3904</v>
      </c>
      <c r="H295" s="14">
        <v>896826.20000000019</v>
      </c>
      <c r="I295" s="14">
        <v>1229</v>
      </c>
      <c r="J295" s="14">
        <v>258234.83999999997</v>
      </c>
      <c r="K295" s="14">
        <v>2824</v>
      </c>
      <c r="L295" s="14">
        <v>638345.39999999956</v>
      </c>
      <c r="M295" s="14">
        <v>341</v>
      </c>
      <c r="N295" s="14">
        <v>132771.89999999997</v>
      </c>
      <c r="O295" s="14">
        <v>13634</v>
      </c>
      <c r="P295" s="14">
        <v>6189934.5600000005</v>
      </c>
      <c r="Q295" s="14">
        <v>0</v>
      </c>
      <c r="R295" s="14">
        <v>0</v>
      </c>
      <c r="S295" s="14">
        <v>91934</v>
      </c>
      <c r="T295" s="30">
        <v>20664193.489999991</v>
      </c>
      <c r="U295" s="15">
        <v>16937863.516393449</v>
      </c>
      <c r="V295" s="31"/>
      <c r="W295" s="31"/>
      <c r="X295" s="31"/>
    </row>
    <row r="296" spans="2:24" x14ac:dyDescent="0.25">
      <c r="B296" s="9" t="s">
        <v>29</v>
      </c>
      <c r="C296" s="28">
        <v>82313</v>
      </c>
      <c r="D296" s="14">
        <v>14715540.949999999</v>
      </c>
      <c r="E296" s="14">
        <v>428</v>
      </c>
      <c r="F296" s="14">
        <v>49314.790000000008</v>
      </c>
      <c r="G296" s="14">
        <v>4762</v>
      </c>
      <c r="H296" s="14">
        <v>1080036</v>
      </c>
      <c r="I296" s="14">
        <v>2756</v>
      </c>
      <c r="J296" s="14">
        <v>349247.43999999977</v>
      </c>
      <c r="K296" s="14">
        <v>2057</v>
      </c>
      <c r="L296" s="14">
        <v>454611.89999999991</v>
      </c>
      <c r="M296" s="14">
        <v>635</v>
      </c>
      <c r="N296" s="14">
        <v>257443.4</v>
      </c>
      <c r="O296" s="14">
        <v>17570</v>
      </c>
      <c r="P296" s="14">
        <v>7629692.9099999992</v>
      </c>
      <c r="Q296" s="14">
        <v>1</v>
      </c>
      <c r="R296" s="14">
        <v>706.58</v>
      </c>
      <c r="S296" s="14">
        <v>110542</v>
      </c>
      <c r="T296" s="30">
        <v>24536593.96999998</v>
      </c>
      <c r="U296" s="15">
        <v>20111962.270491805</v>
      </c>
      <c r="V296" s="31"/>
      <c r="W296" s="31"/>
      <c r="X296" s="31"/>
    </row>
    <row r="297" spans="2:24" x14ac:dyDescent="0.25">
      <c r="B297" s="9" t="s">
        <v>30</v>
      </c>
      <c r="C297" s="28">
        <v>351863</v>
      </c>
      <c r="D297" s="14">
        <v>61231806.780000016</v>
      </c>
      <c r="E297" s="14">
        <v>593</v>
      </c>
      <c r="F297" s="14">
        <v>102557.24</v>
      </c>
      <c r="G297" s="14">
        <v>10835</v>
      </c>
      <c r="H297" s="14">
        <v>2514188.7000000007</v>
      </c>
      <c r="I297" s="14">
        <v>7684</v>
      </c>
      <c r="J297" s="14">
        <v>1588192.3599999996</v>
      </c>
      <c r="K297" s="14">
        <v>2831</v>
      </c>
      <c r="L297" s="14">
        <v>631995.9</v>
      </c>
      <c r="M297" s="14">
        <v>472</v>
      </c>
      <c r="N297" s="14">
        <v>168279.6</v>
      </c>
      <c r="O297" s="14">
        <v>956</v>
      </c>
      <c r="P297" s="14">
        <v>459617.47999999981</v>
      </c>
      <c r="Q297" s="14">
        <v>0</v>
      </c>
      <c r="R297" s="14">
        <v>0</v>
      </c>
      <c r="S297" s="14">
        <v>375235</v>
      </c>
      <c r="T297" s="30">
        <v>66696638.060000017</v>
      </c>
      <c r="U297" s="15">
        <v>54669375.459016405</v>
      </c>
      <c r="V297" s="31"/>
      <c r="W297" s="31"/>
      <c r="X297" s="31"/>
    </row>
    <row r="298" spans="2:24" x14ac:dyDescent="0.25">
      <c r="B298" s="16" t="s">
        <v>33</v>
      </c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>
        <v>1071914.8</v>
      </c>
      <c r="U298" s="22">
        <f>+T298/1.22</f>
        <v>878618.68852459022</v>
      </c>
      <c r="V298" s="17"/>
      <c r="W298" s="17"/>
      <c r="X298" s="17"/>
    </row>
    <row r="299" spans="2:24" x14ac:dyDescent="0.25">
      <c r="B299" s="16" t="s">
        <v>65</v>
      </c>
      <c r="C299" s="17">
        <f>+SUM(C285:C298)</f>
        <v>2112431</v>
      </c>
      <c r="D299" s="17">
        <f t="shared" ref="D299:U299" si="31">+SUM(D285:D298)</f>
        <v>358246608.24000013</v>
      </c>
      <c r="E299" s="17">
        <f t="shared" si="31"/>
        <v>8821</v>
      </c>
      <c r="F299" s="17">
        <f t="shared" si="31"/>
        <v>1212849.7199999995</v>
      </c>
      <c r="G299" s="17">
        <f t="shared" si="31"/>
        <v>73155</v>
      </c>
      <c r="H299" s="17">
        <f t="shared" si="31"/>
        <v>16562980.180000002</v>
      </c>
      <c r="I299" s="17">
        <f t="shared" si="31"/>
        <v>85581</v>
      </c>
      <c r="J299" s="17">
        <f t="shared" si="31"/>
        <v>14617521.540000005</v>
      </c>
      <c r="K299" s="17">
        <f t="shared" si="31"/>
        <v>28305</v>
      </c>
      <c r="L299" s="17">
        <f t="shared" si="31"/>
        <v>6240275.0999999996</v>
      </c>
      <c r="M299" s="17">
        <f t="shared" si="31"/>
        <v>5621</v>
      </c>
      <c r="N299" s="17">
        <f t="shared" si="31"/>
        <v>2115350</v>
      </c>
      <c r="O299" s="17">
        <f t="shared" si="31"/>
        <v>208103</v>
      </c>
      <c r="P299" s="17">
        <f t="shared" si="31"/>
        <v>90142342.640000001</v>
      </c>
      <c r="Q299" s="17">
        <f t="shared" si="31"/>
        <v>7246</v>
      </c>
      <c r="R299" s="17">
        <f t="shared" si="31"/>
        <v>3802563.1800000006</v>
      </c>
      <c r="S299" s="17">
        <f t="shared" si="31"/>
        <v>2529284</v>
      </c>
      <c r="T299" s="17">
        <f t="shared" si="31"/>
        <v>494012405.4000001</v>
      </c>
      <c r="U299" s="17">
        <f t="shared" si="31"/>
        <v>404928201.14754105</v>
      </c>
      <c r="V299" s="17">
        <v>92166394.622950822</v>
      </c>
      <c r="W299" s="17">
        <v>172320563</v>
      </c>
      <c r="X299" s="17">
        <f>+U299-V299+W299</f>
        <v>485082369.52459025</v>
      </c>
    </row>
    <row r="300" spans="2:24" x14ac:dyDescent="0.25">
      <c r="B300" s="7" t="s">
        <v>66</v>
      </c>
      <c r="C300" s="8">
        <f>+C28+C43+C58+C73+C88+C103+C118+C133+C148+C163+C178+C193+C209+C224+C239+C254</f>
        <v>42080574</v>
      </c>
      <c r="D300" s="8">
        <f t="shared" ref="D300:G300" si="32">+D28+D43+D58+D73+D88+D103+D118+D133+D148+D163+D178+D193+D209+D224+D239+D254</f>
        <v>6736382458.04</v>
      </c>
      <c r="E300" s="8">
        <f t="shared" si="32"/>
        <v>177580</v>
      </c>
      <c r="F300" s="8">
        <f t="shared" si="32"/>
        <v>23664339.680000007</v>
      </c>
      <c r="G300" s="8">
        <f t="shared" si="32"/>
        <v>1212008</v>
      </c>
      <c r="H300" s="8">
        <f>+H28+H43+H58+H73+H88+H103+H118+H133+H148+H163+H178+H193+H209+H224+H239+H254+H269+H284+H299</f>
        <v>315247372.41000003</v>
      </c>
      <c r="I300" s="8">
        <f t="shared" ref="I300:U300" si="33">+I28+I43+I58+I73+I88+I103+I118+I133+I148+I163+I178+I193+I209+I224+I239+I254+I269+I284+I299</f>
        <v>1703901</v>
      </c>
      <c r="J300" s="8">
        <f t="shared" si="33"/>
        <v>286460827.25000006</v>
      </c>
      <c r="K300" s="8">
        <f t="shared" si="33"/>
        <v>523545</v>
      </c>
      <c r="L300" s="8">
        <f t="shared" si="33"/>
        <v>111530508.04000002</v>
      </c>
      <c r="M300" s="8">
        <f t="shared" si="33"/>
        <v>123088</v>
      </c>
      <c r="N300" s="8">
        <f t="shared" si="33"/>
        <v>43597879.090000004</v>
      </c>
      <c r="O300" s="8">
        <f t="shared" si="33"/>
        <v>3881425</v>
      </c>
      <c r="P300" s="8">
        <f t="shared" si="33"/>
        <v>1650580900.1900005</v>
      </c>
      <c r="Q300" s="8">
        <f t="shared" si="33"/>
        <v>88359</v>
      </c>
      <c r="R300" s="8">
        <f t="shared" si="33"/>
        <v>45131780.039999999</v>
      </c>
      <c r="S300" s="8">
        <f t="shared" si="33"/>
        <v>56305540</v>
      </c>
      <c r="T300" s="8">
        <f t="shared" si="33"/>
        <v>10288100234.049999</v>
      </c>
      <c r="U300" s="8">
        <f t="shared" si="33"/>
        <v>8432869044.3032789</v>
      </c>
    </row>
    <row r="304" spans="2:24" x14ac:dyDescent="0.25">
      <c r="V304" s="23"/>
      <c r="W304" s="24"/>
    </row>
    <row r="308" spans="23:23" x14ac:dyDescent="0.25">
      <c r="W308" s="24"/>
    </row>
  </sheetData>
  <pageMargins left="0.31496062992125984" right="0.31496062992125984" top="0.74803149606299213" bottom="0.74803149606299213" header="0.31496062992125984" footer="0.31496062992125984"/>
  <pageSetup paperSize="9" scale="4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 por mes</vt:lpstr>
      <vt:lpstr>'Detalle por mes'!Área_de_impresión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Rodriguez</dc:creator>
  <cp:lastModifiedBy>Romina Peña</cp:lastModifiedBy>
  <cp:lastPrinted>2017-06-22T19:26:54Z</cp:lastPrinted>
  <dcterms:created xsi:type="dcterms:W3CDTF">2017-06-21T20:38:05Z</dcterms:created>
  <dcterms:modified xsi:type="dcterms:W3CDTF">2026-08-31T12:36:02Z</dcterms:modified>
</cp:coreProperties>
</file>